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'Sheet'!$A$4:$AD$46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<sst xmlns="http://schemas.openxmlformats.org/spreadsheetml/2006/main" uniqueCount="234">
  <si>
    <t/>
  </si>
  <si>
    <t xml:space="preserve"> № 1000390356</t>
  </si>
  <si>
    <t xml:space="preserve"> № 26/06</t>
  </si>
  <si>
    <t xml:space="preserve"> № 3000</t>
  </si>
  <si>
    <t xml:space="preserve"> №0909</t>
  </si>
  <si>
    <t>% зниження</t>
  </si>
  <si>
    <t>,,</t>
  </si>
  <si>
    <t>03352461</t>
  </si>
  <si>
    <t>03363370</t>
  </si>
  <si>
    <t>10/09</t>
  </si>
  <si>
    <t>21560045</t>
  </si>
  <si>
    <t>21707413</t>
  </si>
  <si>
    <t>2211906097</t>
  </si>
  <si>
    <t>22310000-6 Поштові листівки</t>
  </si>
  <si>
    <t>2232716834</t>
  </si>
  <si>
    <t>22410000-7 Марки</t>
  </si>
  <si>
    <t>22590485</t>
  </si>
  <si>
    <t>22850000-3 Швидкозшивачі та супутнє приладдя</t>
  </si>
  <si>
    <t>2570603713</t>
  </si>
  <si>
    <t>2836808619</t>
  </si>
  <si>
    <t>2945607357</t>
  </si>
  <si>
    <t>2967112791</t>
  </si>
  <si>
    <t>3002211175</t>
  </si>
  <si>
    <t>30190000-7 Офісне устаткування та приладдя різне</t>
  </si>
  <si>
    <t>3059802689</t>
  </si>
  <si>
    <t>30929821</t>
  </si>
  <si>
    <t>31091208</t>
  </si>
  <si>
    <t>31150000-2 Баласти для розрядних ламп чи трубок</t>
  </si>
  <si>
    <t>31210000-1 Електрична апаратура для комутування та захисту електричних кіл</t>
  </si>
  <si>
    <t>31220000-4 Елементи електричних схем</t>
  </si>
  <si>
    <t>31440000-2 Акумуляторні батареї</t>
  </si>
  <si>
    <t>31510000-4 Електричні лампи розжарення</t>
  </si>
  <si>
    <t>31520000-7 Світильники та освітлювальна арматура</t>
  </si>
  <si>
    <t>31725138</t>
  </si>
  <si>
    <t>32420000-3 Мережеве обладнання</t>
  </si>
  <si>
    <t>32566318</t>
  </si>
  <si>
    <t>3353207599</t>
  </si>
  <si>
    <t>34330000-9 Запасні частини до вантажних транспортних засобів, фургонів та легкових автомобілів</t>
  </si>
  <si>
    <t>36865753</t>
  </si>
  <si>
    <t>42650000-7 Ручні інструменти пневматичні чи моторизовані</t>
  </si>
  <si>
    <t>42844144</t>
  </si>
  <si>
    <t>42844212</t>
  </si>
  <si>
    <t>42844212,ТОВ СУМИСТРІМБУД,Україна</t>
  </si>
  <si>
    <t>44210000-5 Конструкції та їх частини</t>
  </si>
  <si>
    <t>44320000-9 Кабелі та супутня продукція</t>
  </si>
  <si>
    <t>44530000-4 Кріпильні деталі</t>
  </si>
  <si>
    <t>45453000-7 Капітальний ремонт і реставрація</t>
  </si>
  <si>
    <t>48160000-7 Пакети програмного забезпечення для бібліотек</t>
  </si>
  <si>
    <t>48760000-3 Пакети програмного забезпечення для захисту від вірусів</t>
  </si>
  <si>
    <t>50110000-9 Послуги з ремонту і технічного обслуговування мототранспортних засобів і супутнього обладнання</t>
  </si>
  <si>
    <t>50320000-4 Послуги з ремонту і технічного обслуговування персональних комп’ютерів</t>
  </si>
  <si>
    <t>50410000-2 Послуги з ремонту і технічного обслуговування вимірювальних, випробувальних і контрольних приладів</t>
  </si>
  <si>
    <t>50720000-8 Послуги з ремонту і технічного обслуговування систем центрального опалення</t>
  </si>
  <si>
    <t>66510000-8 Страхові послуги</t>
  </si>
  <si>
    <t>71320000-7 Послуги з інженерного проектування</t>
  </si>
  <si>
    <t>71520000-9 Послуги з нагляду за виконанням будівельних робіт</t>
  </si>
  <si>
    <t>72250000-2 Послуги, пов’язані із системами та підтримкою</t>
  </si>
  <si>
    <t>72310000-1 Послуги з обробки даних</t>
  </si>
  <si>
    <t>72320000-4 Послуги, пов’язані з базами даних</t>
  </si>
  <si>
    <t>77340000-5 Підрізання дерев і живих огорож</t>
  </si>
  <si>
    <t>8/12</t>
  </si>
  <si>
    <t>80430000-7 Послуги у сфері університетської освіти для дорослих</t>
  </si>
  <si>
    <t>80510000-2 Послуги з професійної підготовки спеціалістів</t>
  </si>
  <si>
    <t>UA-2024-07-01-002628-a</t>
  </si>
  <si>
    <t>UA-2024-07-01-003149-a</t>
  </si>
  <si>
    <t>UA-2024-07-01-003432-a</t>
  </si>
  <si>
    <t>UA-2024-07-01-004217-a</t>
  </si>
  <si>
    <t>UA-2024-07-01-004288-a</t>
  </si>
  <si>
    <t>UA-2024-07-08-006560-a</t>
  </si>
  <si>
    <t>UA-2024-07-23-008896-a</t>
  </si>
  <si>
    <t>UA-2024-07-31-000890-a</t>
  </si>
  <si>
    <t>UA-2024-07-31-000975-a</t>
  </si>
  <si>
    <t>UA-2024-07-31-001120-a</t>
  </si>
  <si>
    <t>UA-2024-08-01-003173-a</t>
  </si>
  <si>
    <t>UA-2024-08-01-003486-a</t>
  </si>
  <si>
    <t>UA-2024-08-01-003643-a</t>
  </si>
  <si>
    <t>UA-2024-08-01-003715-a</t>
  </si>
  <si>
    <t>UA-2024-08-01-003871-a</t>
  </si>
  <si>
    <t>UA-2024-08-01-003928-a</t>
  </si>
  <si>
    <t>UA-2024-08-01-004090-a</t>
  </si>
  <si>
    <t>UA-2024-08-01-004167-a</t>
  </si>
  <si>
    <t>UA-2024-08-01-004217-a</t>
  </si>
  <si>
    <t>UA-2024-08-01-006221-a</t>
  </si>
  <si>
    <t>UA-2024-08-01-007082-a</t>
  </si>
  <si>
    <t>UA-2024-08-01-007170-a</t>
  </si>
  <si>
    <t>UA-2024-08-01-007223-a</t>
  </si>
  <si>
    <t>UA-2024-08-14-001458-a</t>
  </si>
  <si>
    <t>UA-2024-08-14-001642-a</t>
  </si>
  <si>
    <t>UA-2024-08-19-000886-a</t>
  </si>
  <si>
    <t>UA-2024-08-21-004357-a</t>
  </si>
  <si>
    <t>UA-2024-08-26-003185-a</t>
  </si>
  <si>
    <t>UA-2024-08-26-003258-a</t>
  </si>
  <si>
    <t>UA-2024-08-26-003624-a</t>
  </si>
  <si>
    <t>UA-2024-09-03-000952-a</t>
  </si>
  <si>
    <t>UA-2024-09-03-001144-a</t>
  </si>
  <si>
    <t>UA-2024-09-03-004604-a</t>
  </si>
  <si>
    <t>UA-2024-09-11-006420-a</t>
  </si>
  <si>
    <t>UA-2024-09-11-006514-a</t>
  </si>
  <si>
    <t>UA-2024-09-11-006570-a</t>
  </si>
  <si>
    <t>UA-2024-09-12-003511-a</t>
  </si>
  <si>
    <t>UA-2024-09-12-004811-a</t>
  </si>
  <si>
    <t>UA-2024-09-18-006277-a</t>
  </si>
  <si>
    <t>UA-2024-09-20-005440-a</t>
  </si>
  <si>
    <t>UA-2024-09-23-001634-a</t>
  </si>
  <si>
    <t>UA-2024-09-26-002319-a</t>
  </si>
  <si>
    <t>UAH</t>
  </si>
  <si>
    <t>report-feedback@zakupivli.pro</t>
  </si>
  <si>
    <t>ЄДРПОУ переможця</t>
  </si>
  <si>
    <t>Ідентифікатор закупівлі</t>
  </si>
  <si>
    <t>Інвертор</t>
  </si>
  <si>
    <t>АКЦІОНЕРНЕ ТОВАРИСТВО "УКРПОШТА"</t>
  </si>
  <si>
    <t xml:space="preserve">Авторський нагляд по об’єкту: Капітальний ремонт підвальних приміщень з пристосуванням їх як найпростіше укриття в корпусі філологічного факультета СумДПУ імені А.С.Макаренка, м. Суми, вул. Роменська, 87 (коригування) </t>
  </si>
  <si>
    <t>Акумулятор</t>
  </si>
  <si>
    <t>Акумулятор, зарядний пристрій</t>
  </si>
  <si>
    <t>Аркуш маркований</t>
  </si>
  <si>
    <t>Валюта</t>
  </si>
  <si>
    <t>Виконання роботи з авторського нагляду по об`єкту: Капітальний ремонт частини покрівлі спортивного комплексу СумДПУ імені А.С.Макаренка за адресою: м.Суми, вул Роменська,87</t>
  </si>
  <si>
    <t>Всі учасники закупки</t>
  </si>
  <si>
    <t>Відкриті торги з особливостями</t>
  </si>
  <si>
    <t>ДЕРЖАВНЕ НЕКОМЕРЦІЙНЕ ПІДПРИЄМСТВО "ЦЕНТР ТЕСТУВАННЯ ПРОФЕСІЙНОЇ КОМПЕТЕНТНОСТІ ФАХІВЦІВ З ВИЩОЮ ОСВІТОЮ НАПРЯМІВ ПІДГОТОВКИ "МЕДИЦИНА" І "ФАРМАЦІЯ" ПРИ МІНІСТЕРСТВІ ОХОРОНИ ЗДОРОВ’Я УКРАЇНИ"</t>
  </si>
  <si>
    <t>ДК 021:2015 50320000-4 - "Послуги з ремонту і технічного обслуговування персональних комп’ютерів" (Послуги з поточного ремонту і технічного обслуговування персональних комп’ютерів)</t>
  </si>
  <si>
    <t>Дата закінчення процедури</t>
  </si>
  <si>
    <t>Дата проведення аукціону або розгляду</t>
  </si>
  <si>
    <t>Дата публікації закупівлі</t>
  </si>
  <si>
    <t>Доступ в режимі он-лайн до електронних баз наукової та науково-технічної інформації,інформаційного ресурсу Довідник спеціаліста з охорони праці 12 міс.,з 01.11.2024 https://esop.expertus.com.ua/</t>
  </si>
  <si>
    <t>Дюбель</t>
  </si>
  <si>
    <t>Електротехнічні товари (культиватор електричний,перфоратор)</t>
  </si>
  <si>
    <t>Закупівля без використання електронної системи</t>
  </si>
  <si>
    <t>Запасні частини на автомобіль KIA Sportage, а саме Головка блоку циліндрів в сборі KIA Sportage</t>
  </si>
  <si>
    <t>Звіт створено 1 жовтня в 09:38 з використанням http://zakupivli.pro</t>
  </si>
  <si>
    <t>КОМУНАЛЬНЕ ОБЛАСНЕ ПІДПРИЄМСТВО СУМСЬКОЇ ОБЛАСНОЇ РАДИ "НАВЧАЛЬНО-ВИРОБНИЧИЙ ЦЕНТР"</t>
  </si>
  <si>
    <t>КОМУНАЛЬНЕ ПІДПРИЄМСТВО ЕЛЕКТРОМЕРЕЖ ЗОВНІШНЬОГО ОСВІТЛЕННЯ "МІСЬКСВІТЛО" СУМСЬКОЇ МІСЬКОЇ РАДИ</t>
  </si>
  <si>
    <t>Канцелярські товари і папір (Примітки:Закупівля здійснюється без застосування відкритих торгів для закупівлі товару відповідно до абзацу 2 підпункту 19 пункту 13 Особливостей.)</t>
  </si>
  <si>
    <t>Капітальний ремонт з гідроізоляції наружніх стін укриття в корпусі філологічного факультета СумДПУ імені А.С.Макаренка, м.Суми, вул. Роменська,87:Капітальний ремонт з гідроізоляції наружніх стін укриття в корпусі філологічного факультета СумДПУ імені А.С.Макаренка, м.Суми, вул. Роменська,87</t>
  </si>
  <si>
    <t>Капітальний ремонт підвальних приміщень з пристосуванням їх як найпростіше укриття в корпусі філологічного факультета СумДПУ імені А.С.Макаренка, м. Суми, вул. Роменська, 87 (коригування)</t>
  </si>
  <si>
    <t>Класифікатор</t>
  </si>
  <si>
    <t>Колодка</t>
  </si>
  <si>
    <t>Колодка,коробка,вилка,розетка,наконечник,гніздо</t>
  </si>
  <si>
    <t>Кількість запрошених постачальників</t>
  </si>
  <si>
    <t>Кількість одиниць</t>
  </si>
  <si>
    <t>Кількість учасників аукціону</t>
  </si>
  <si>
    <t>Лампа</t>
  </si>
  <si>
    <t>НАУКОВО-ВИРОБНИЧЕ КОМЕРЦІЙНЕ ПРИВАТНЕ ПІДПРИЄМСТВО "СПЕКТР-АС"</t>
  </si>
  <si>
    <t>Навчання з Правил технічної експлуатації теплових установок і мереж</t>
  </si>
  <si>
    <t>Надання послуг по технічному обслуговуванню та підтриманню в належному стані внутрішніх мереж теплопостачання (Технічне обслуговування системи опалення)</t>
  </si>
  <si>
    <t>Назва потенційного переможця (з найменшою ціною)</t>
  </si>
  <si>
    <t>Назва товару</t>
  </si>
  <si>
    <t>Немаркований конверт</t>
  </si>
  <si>
    <t>Номер договору</t>
  </si>
  <si>
    <t>Оновлення, обслуговування та системний супровід впроваджених раніше (згідно договорам № 4/09/2006 від 11.09.2006р., № О-4/03/2014 від 24.04.2014р.,№6/05/2016 від 25.05.2016р., № 5/01/2017 від 22.03.2017р.,№2/09/2020-Р від 07.10.2020р. та № О-11/10/2023 від 10.11.2023р.) комп`ютерних програм з пакету "Деканат" та "Колоквіум"</t>
  </si>
  <si>
    <t>Очікувана вартість, грн</t>
  </si>
  <si>
    <t>Очікувана вартість, одиниця.</t>
  </si>
  <si>
    <t>ПІДПРИЄМСТВО "МАГНАТ" ГРОМАДСЬКОЇ ОРГАНІЗАЦІЇ "ХАРКІВСЬКА ОБЛАСНА РАДА ВСЕУКРАЇНСЬКОЇ ОРГАНІЗАЦІЇ СОЮЗ ОСІБ З ІНВАЛІДНІСТЮ УКРАЇНИ"</t>
  </si>
  <si>
    <t>ПРИВАТНЕ АКЦІОНЕРНЕ ТОВАРИСТВО "СТРАХОВА КОМПАНІЯ "ТАС"</t>
  </si>
  <si>
    <t>ПРИВАТНЕ ПІДПРИЄМСТВО "ПОЛІТЕК-СОФТ"</t>
  </si>
  <si>
    <t>Папка</t>
  </si>
  <si>
    <t xml:space="preserve">Папка "Особова справа студента" </t>
  </si>
  <si>
    <t>Посилання на тендер</t>
  </si>
  <si>
    <t>Послуги з обробки даних, видачі сертифікатів, перевидачі до закінчення строку чинності такого сертифікату та їх обслуговування</t>
  </si>
  <si>
    <t>Послуги з розроблення,підготовки,проведення,обробки результатів тестових компонентів єдиного державного кваліфікаційного іспиту</t>
  </si>
  <si>
    <t>Послуги з інформаційно-технічного обслуговування програмного забезпечення та технічних засобів Замовника, які забезпечують діяльність Наукової Бібліотеки</t>
  </si>
  <si>
    <t>Послуги по монтажу, підготовці до повірки лічильників води та манометрів</t>
  </si>
  <si>
    <t>Послуги із обрізання гілок над електромережею на території ботанічного саду за адресою: м.Суми, вул. Сумської артбригади,23 з використанням автовишки</t>
  </si>
  <si>
    <t>Поточний ремонт блока циліндрів автомобіля Kia Stortag</t>
  </si>
  <si>
    <t>Причина скасування закупівлі</t>
  </si>
  <si>
    <t>Провід,гофра</t>
  </si>
  <si>
    <t>Програмна продукція ESET PROTECT Entry з локальним управлінням. На 3 роки.Пільгова</t>
  </si>
  <si>
    <t>Прожектор,світильник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</si>
  <si>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</si>
  <si>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</si>
  <si>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Розробка проектної документації по об'єкту: "Капітальний ремонт з гідроізоляції наружніх стін укриття в корпусі філологічного факультета СумДПУ імені А.С.Макаренка, м.Суми, вул Роменська,87"</t>
  </si>
  <si>
    <t>Світильник</t>
  </si>
  <si>
    <t>Сентехнічна перегородка</t>
  </si>
  <si>
    <t>Статус</t>
  </si>
  <si>
    <t>Статус договору</t>
  </si>
  <si>
    <t>Страхування наземних транспортних засобів</t>
  </si>
  <si>
    <t>Сума зниження грн</t>
  </si>
  <si>
    <t>ТОВ СУМИСТРІМБУД</t>
  </si>
  <si>
    <t>ТОВАРИСТВО З ОБМЕЖЕНОЮ ВІДПОВІДАЛЬНІСТЮ "ІТ-ІНТЕГРАТОР"</t>
  </si>
  <si>
    <t>ТОВАРИСТВО З ОБМЕЖЕНОЮ ВІДПОВІДАЛЬНІСТЮ "АРТЕМОН"</t>
  </si>
  <si>
    <t>ТОВАРИСТВО З ОБМЕЖЕНОЮ ВІДПОВІДАЛЬНІСТЮ "СУМИСТРІМБУД"</t>
  </si>
  <si>
    <t>ТОВАРИСТВО З ОБМЕЖЕНОЮ ВІДПОВІДАЛЬНІСТЮ "ЦЕНТР СЕРТИФІКАЦІЇ КЛЮЧІВ "УКРАЇНА"</t>
  </si>
  <si>
    <t>Технічний нагляд по об`єкту: Капітальний ремонт частини покрівлі спортивного комплексу СумДПУ імені А.С.Макаренка за адресою: м.Суми, вул Роменська,87</t>
  </si>
  <si>
    <t>Технічний нагляд по об’єкту: Капітальний ремонт підвальних приміщень з пристосуванням їх як найпростіше укриття в корпусі філологічного факультета СумДПУ імені А.С.Макаренка, м. Суми, вул. Роменська, 87 (коригування)</t>
  </si>
  <si>
    <t>Тип процедури</t>
  </si>
  <si>
    <t>Укладення договору до</t>
  </si>
  <si>
    <t>Укладення договору з</t>
  </si>
  <si>
    <t>Укладення полісів обов`язкового страхування цивільно-правової відповідальності власників наземних транспортних засобів</t>
  </si>
  <si>
    <t>ФІЗИЧНА ОСОБА-ШДПРИЄМЕЦЬ ІГНАТЕНКО ЛЮДМИЛА ОЛЕКСАНДРІВНА</t>
  </si>
  <si>
    <t>ФОП ГЛАДУН ОЛЕКСАНДР ФЕДОРОВИЧ</t>
  </si>
  <si>
    <t>ФОП ДВОРНИК РОМАН ІВАНОВИЧ</t>
  </si>
  <si>
    <t>ФОП КИРИЛЛОВ МИКОЛА ГЕННАДІЙОВИЧ</t>
  </si>
  <si>
    <t>ФОП КУЛЬГОВ ОЛЕКСАНДР ВОЛОДИМИРОВИЧ</t>
  </si>
  <si>
    <t>ФОП КУШНЕРЬОВ ОЛЕКСАНДР СЕРГІЙОВИЧ</t>
  </si>
  <si>
    <t>ФОП НЕЛІН ВАЛЕРІЙ ВАСИЛЬОВИЧ</t>
  </si>
  <si>
    <t>ФОП Трушин Олександр Вікторович</t>
  </si>
  <si>
    <t>ФОП Тушко Тарас Володимирович</t>
  </si>
  <si>
    <t>Фактична сума договору</t>
  </si>
  <si>
    <t>Фактичний переможець</t>
  </si>
  <si>
    <t>Фізична особа-підприємець Трушин Олександр Вікторович</t>
  </si>
  <si>
    <t>Фільтр комп`ютерний</t>
  </si>
  <si>
    <t>Щит,стабілізатор</t>
  </si>
  <si>
    <t>Якщо ви маєте пропозицію чи побажання щодо покращення цього звіту, напишіть нам, будь ласка:</t>
  </si>
  <si>
    <t>активна</t>
  </si>
  <si>
    <t>активний</t>
  </si>
  <si>
    <t>завершено</t>
  </si>
  <si>
    <t>закритий</t>
  </si>
  <si>
    <t>очікує підпису</t>
  </si>
  <si>
    <t>пропозиції розглянуті</t>
  </si>
  <si>
    <t>№</t>
  </si>
  <si>
    <t>№ 02/24СП</t>
  </si>
  <si>
    <t>№ 09/10</t>
  </si>
  <si>
    <t>№ 0918</t>
  </si>
  <si>
    <t>№ 0925/98</t>
  </si>
  <si>
    <t xml:space="preserve">№ 1009/24 </t>
  </si>
  <si>
    <t>№ 121</t>
  </si>
  <si>
    <t>№ 189</t>
  </si>
  <si>
    <t>№ 23/09</t>
  </si>
  <si>
    <t>№ 288</t>
  </si>
  <si>
    <t>№ 289</t>
  </si>
  <si>
    <t>№ 2901</t>
  </si>
  <si>
    <t>№ 2902</t>
  </si>
  <si>
    <t>№ 2904</t>
  </si>
  <si>
    <t>№ 3000</t>
  </si>
  <si>
    <t>№ 6-24</t>
  </si>
  <si>
    <t>№ 60/668/Є</t>
  </si>
  <si>
    <t>№ FO-01885149</t>
  </si>
  <si>
    <t>№ FА-00336822</t>
  </si>
  <si>
    <t>№ О-2/08/2024</t>
  </si>
  <si>
    <t>№ ССу-26881</t>
  </si>
  <si>
    <t>№036</t>
  </si>
  <si>
    <t>№12/8</t>
  </si>
  <si>
    <t>№174</t>
  </si>
  <si>
    <t>№2903</t>
  </si>
</sst>
</file>

<file path=xl/styles.xml><?xml version="1.0" encoding="utf-8"?>
<styleSheet xmlns="http://schemas.openxmlformats.org/spreadsheetml/2006/main">
  <numFmts count="2">
    <numFmt numFmtId="165" formatCode="yyyy-mm-dd"/>
    <numFmt numFmtId="166" formatCode="dd.mm.yyyy"/>
  </numFmts>
  <fonts count="4">
    <font>
      <sz val="11"/>
      <color theme="1"/>
      <name val="Calibri"/>
      <family val="2"/>
      <scheme val="minor"/>
    </font>
    <font>
      <sz val="10.0"/>
      <color rgb="00000000"/>
      <name val="Calibri"/>
      <family val="2"/>
    </font>
    <font>
      <sz val="10.0"/>
      <color rgb="0000FF"/>
      <name val="Calibri"/>
      <family val="2"/>
    </font>
    <font>
      <sz val="10.0"/>
      <color rgb="FFFFFF"/>
      <name val="Calibri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1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0" fontId="1" fillId="0" xfId="0" borderId="0" applyFont="1" applyAlignment="1">
      <alignment wrapText="1"/>
    </xf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0" fontId="2" fillId="0" xfId="0" border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-feedback@zakupivli.pro" TargetMode="External"/>
  <ns0:Relationship Id="rId2" Type="http://schemas.openxmlformats.org/officeDocument/2006/relationships/hyperlink" Target="https://my.zakupivli.pro/remote/dispatcher/state_purchase_lot_view/1388373" TargetMode="External"/>
  <ns0:Relationship Id="rId3" Type="http://schemas.openxmlformats.org/officeDocument/2006/relationships/hyperlink" Target="https://my.zakupivli.pro/remote/dispatcher/state_purchase_view/51916179" TargetMode="External"/>
  <ns0:Relationship Id="rId4" Type="http://schemas.openxmlformats.org/officeDocument/2006/relationships/hyperlink" Target="https://my.zakupivli.pro/remote/dispatcher/state_purchase_view/51917439" TargetMode="External"/>
  <ns0:Relationship Id="rId5" Type="http://schemas.openxmlformats.org/officeDocument/2006/relationships/hyperlink" Target="https://my.zakupivli.pro/remote/dispatcher/state_purchase_view/51918087" TargetMode="External"/>
  <ns0:Relationship Id="rId6" Type="http://schemas.openxmlformats.org/officeDocument/2006/relationships/hyperlink" Target="https://my.zakupivli.pro/remote/dispatcher/state_purchase_view/51919853" TargetMode="External"/>
  <ns0:Relationship Id="rId7" Type="http://schemas.openxmlformats.org/officeDocument/2006/relationships/hyperlink" Target="https://my.zakupivli.pro/remote/dispatcher/state_purchase_view/51920031" TargetMode="External"/>
  <ns0:Relationship Id="rId8" Type="http://schemas.openxmlformats.org/officeDocument/2006/relationships/hyperlink" Target="https://my.zakupivli.pro/remote/dispatcher/state_purchase_view/52043478" TargetMode="External"/>
  <ns0:Relationship Id="rId9" Type="http://schemas.openxmlformats.org/officeDocument/2006/relationships/hyperlink" Target="https://my.zakupivli.pro/remote/dispatcher/state_purchase_view/52304387" TargetMode="External"/>
  <ns0:Relationship Id="rId10" Type="http://schemas.openxmlformats.org/officeDocument/2006/relationships/hyperlink" Target="https://my.zakupivli.pro/remote/dispatcher/state_purchase_view/52431741" TargetMode="External"/>
  <ns0:Relationship Id="rId11" Type="http://schemas.openxmlformats.org/officeDocument/2006/relationships/hyperlink" Target="https://my.zakupivli.pro/remote/dispatcher/state_purchase_view/52431971" TargetMode="External"/>
  <ns0:Relationship Id="rId12" Type="http://schemas.openxmlformats.org/officeDocument/2006/relationships/hyperlink" Target="https://my.zakupivli.pro/remote/dispatcher/state_purchase_view/52432186" TargetMode="External"/>
  <ns0:Relationship Id="rId13" Type="http://schemas.openxmlformats.org/officeDocument/2006/relationships/hyperlink" Target="https://my.zakupivli.pro/remote/dispatcher/state_purchase_view/52457650" TargetMode="External"/>
  <ns0:Relationship Id="rId14" Type="http://schemas.openxmlformats.org/officeDocument/2006/relationships/hyperlink" Target="https://my.zakupivli.pro/remote/dispatcher/state_purchase_view/52458401" TargetMode="External"/>
  <ns0:Relationship Id="rId15" Type="http://schemas.openxmlformats.org/officeDocument/2006/relationships/hyperlink" Target="https://my.zakupivli.pro/remote/dispatcher/state_purchase_view/52458621" TargetMode="External"/>
  <ns0:Relationship Id="rId16" Type="http://schemas.openxmlformats.org/officeDocument/2006/relationships/hyperlink" Target="https://my.zakupivli.pro/remote/dispatcher/state_purchase_view/52458759" TargetMode="External"/>
  <ns0:Relationship Id="rId17" Type="http://schemas.openxmlformats.org/officeDocument/2006/relationships/hyperlink" Target="https://my.zakupivli.pro/remote/dispatcher/state_purchase_view/52459218" TargetMode="External"/>
  <ns0:Relationship Id="rId18" Type="http://schemas.openxmlformats.org/officeDocument/2006/relationships/hyperlink" Target="https://my.zakupivli.pro/remote/dispatcher/state_purchase_view/52459315" TargetMode="External"/>
  <ns0:Relationship Id="rId19" Type="http://schemas.openxmlformats.org/officeDocument/2006/relationships/hyperlink" Target="https://my.zakupivli.pro/remote/dispatcher/state_purchase_view/52459747" TargetMode="External"/>
  <ns0:Relationship Id="rId20" Type="http://schemas.openxmlformats.org/officeDocument/2006/relationships/hyperlink" Target="https://my.zakupivli.pro/remote/dispatcher/state_purchase_view/52459909" TargetMode="External"/>
  <ns0:Relationship Id="rId21" Type="http://schemas.openxmlformats.org/officeDocument/2006/relationships/hyperlink" Target="https://my.zakupivli.pro/remote/dispatcher/state_purchase_view/52460023" TargetMode="External"/>
  <ns0:Relationship Id="rId22" Type="http://schemas.openxmlformats.org/officeDocument/2006/relationships/hyperlink" Target="https://my.zakupivli.pro/remote/dispatcher/state_purchase_view/52465069" TargetMode="External"/>
  <ns0:Relationship Id="rId23" Type="http://schemas.openxmlformats.org/officeDocument/2006/relationships/hyperlink" Target="https://my.zakupivli.pro/remote/dispatcher/state_purchase_view/52467310" TargetMode="External"/>
  <ns0:Relationship Id="rId24" Type="http://schemas.openxmlformats.org/officeDocument/2006/relationships/hyperlink" Target="https://my.zakupivli.pro/remote/dispatcher/state_purchase_view/52467587" TargetMode="External"/>
  <ns0:Relationship Id="rId25" Type="http://schemas.openxmlformats.org/officeDocument/2006/relationships/hyperlink" Target="https://my.zakupivli.pro/remote/dispatcher/state_purchase_view/52467785" TargetMode="External"/>
  <ns0:Relationship Id="rId26" Type="http://schemas.openxmlformats.org/officeDocument/2006/relationships/hyperlink" Target="https://my.zakupivli.pro/remote/dispatcher/state_purchase_view/52690179" TargetMode="External"/>
  <ns0:Relationship Id="rId27" Type="http://schemas.openxmlformats.org/officeDocument/2006/relationships/hyperlink" Target="https://my.zakupivli.pro/remote/dispatcher/state_purchase_view/52690613" TargetMode="External"/>
  <ns0:Relationship Id="rId28" Type="http://schemas.openxmlformats.org/officeDocument/2006/relationships/hyperlink" Target="https://my.zakupivli.pro/remote/dispatcher/state_purchase_view/52767303" TargetMode="External"/>
  <ns0:Relationship Id="rId29" Type="http://schemas.openxmlformats.org/officeDocument/2006/relationships/hyperlink" Target="https://my.zakupivli.pro/remote/dispatcher/state_purchase_view/52829097" TargetMode="External"/>
  <ns0:Relationship Id="rId30" Type="http://schemas.openxmlformats.org/officeDocument/2006/relationships/hyperlink" Target="https://my.zakupivli.pro/remote/dispatcher/state_purchase_view/52906054" TargetMode="External"/>
  <ns0:Relationship Id="rId31" Type="http://schemas.openxmlformats.org/officeDocument/2006/relationships/hyperlink" Target="https://my.zakupivli.pro/remote/dispatcher/state_purchase_view/52906223" TargetMode="External"/>
  <ns0:Relationship Id="rId32" Type="http://schemas.openxmlformats.org/officeDocument/2006/relationships/hyperlink" Target="https://my.zakupivli.pro/remote/dispatcher/state_purchase_view/52907036" TargetMode="External"/>
  <ns0:Relationship Id="rId33" Type="http://schemas.openxmlformats.org/officeDocument/2006/relationships/hyperlink" Target="https://my.zakupivli.pro/remote/dispatcher/state_purchase_view/53044527" TargetMode="External"/>
  <ns0:Relationship Id="rId34" Type="http://schemas.openxmlformats.org/officeDocument/2006/relationships/hyperlink" Target="https://my.zakupivli.pro/remote/dispatcher/state_purchase_view/53044833" TargetMode="External"/>
  <ns0:Relationship Id="rId35" Type="http://schemas.openxmlformats.org/officeDocument/2006/relationships/hyperlink" Target="https://my.zakupivli.pro/remote/dispatcher/state_purchase_view/53052844" TargetMode="External"/>
  <ns0:Relationship Id="rId36" Type="http://schemas.openxmlformats.org/officeDocument/2006/relationships/hyperlink" Target="https://my.zakupivli.pro/remote/dispatcher/state_purchase_view/53199664" TargetMode="External"/>
  <ns0:Relationship Id="rId37" Type="http://schemas.openxmlformats.org/officeDocument/2006/relationships/hyperlink" Target="https://my.zakupivli.pro/remote/dispatcher/state_purchase_view/53240569" TargetMode="External"/>
  <ns0:Relationship Id="rId38" Type="http://schemas.openxmlformats.org/officeDocument/2006/relationships/hyperlink" Target="https://my.zakupivli.pro/remote/dispatcher/state_purchase_view/53240715" TargetMode="External"/>
  <ns0:Relationship Id="rId39" Type="http://schemas.openxmlformats.org/officeDocument/2006/relationships/hyperlink" Target="https://my.zakupivli.pro/remote/dispatcher/state_purchase_view/53265443" TargetMode="External"/>
  <ns0:Relationship Id="rId40" Type="http://schemas.openxmlformats.org/officeDocument/2006/relationships/hyperlink" Target="https://my.zakupivli.pro/remote/dispatcher/state_purchase_view/53400747" TargetMode="External"/>
  <ns0:Relationship Id="rId41" Type="http://schemas.openxmlformats.org/officeDocument/2006/relationships/hyperlink" Target="https://my.zakupivli.pro/remote/dispatcher/state_purchase_view/53467007" TargetMode="External"/>
  <ns0:Relationship Id="rId42" Type="http://schemas.openxmlformats.org/officeDocument/2006/relationships/hyperlink" Target="https://my.zakupivli.pro/remote/dispatcher/state_purchase_view/53491108" TargetMode="External"/>
  <ns0:Relationship Id="rId43" Type="http://schemas.openxmlformats.org/officeDocument/2006/relationships/hyperlink" Target="https://my.zakupivli.pro/remote/dispatcher/state_purchase_view/53595874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D47"/>
  <sheetViews>
    <sheetView workbookViewId="0">
      <pane ySplit="4" topLeftCell="A5" activePane="bottomLeft" state="frozen"/>
      <selection pane="bottomLeft" activeCell="A1" sqref="A1"/>
    </sheetView>
  </sheetViews>
  <sheetFormatPr defaultRowHeight="15" baseColWidth="10"/>
  <cols>
    <col width="10" min="1" max="1"/>
    <col width="25" min="2" max="2"/>
    <col width="45" min="3" max="3"/>
    <col width="45" min="4" max="4"/>
    <col width="45" min="5" max="5"/>
    <col width="20" min="6" max="6"/>
    <col width="20" min="7" max="7"/>
    <col width="20" min="8" max="8"/>
    <col width="10" min="9" max="9"/>
    <col width="10" min="10" max="10"/>
    <col width="25" min="11" max="11"/>
    <col width="25" min="12" max="12"/>
    <col width="25" min="13" max="13"/>
    <col width="25" min="14" max="14"/>
    <col width="45" min="15" max="15"/>
    <col width="25" min="16" max="16"/>
    <col width="15" min="17" max="17"/>
    <col width="45" min="18" max="18"/>
    <col width="20" min="19" max="19"/>
    <col width="30" min="20" max="20"/>
    <col width="20" min="21" max="21"/>
    <col width="20" min="22" max="22"/>
    <col width="20" min="23" max="23"/>
    <col width="20" min="24" max="24"/>
    <col width="25" min="25" max="25"/>
    <col width="10" min="26" max="26"/>
    <col width="20" min="27" max="27"/>
    <col width="20" min="28" max="28"/>
    <col width="20" min="29" max="29"/>
    <col width="50" min="30" max="30"/>
  </cols>
  <sheetData>
    <row r="1" spans="1:30">
      <c r="A1" t="s" s="1">
        <v>202</v>
      </c>
    </row>
    <row r="2" spans="1:30">
      <c r="A2" t="s" s="2">
        <v>106</v>
      </c>
    </row>
    <row r="4" spans="1:30">
      <c r="A4" t="s" s="3">
        <v>209</v>
      </c>
      <c r="B4" t="s" s="3">
        <v>108</v>
      </c>
      <c r="C4" t="s" s="3">
        <v>146</v>
      </c>
      <c r="D4" t="s" s="3">
        <v>135</v>
      </c>
      <c r="E4" t="s" s="3">
        <v>184</v>
      </c>
      <c r="F4" t="s" s="3">
        <v>123</v>
      </c>
      <c r="G4" t="s" s="3">
        <v>122</v>
      </c>
      <c r="H4" t="s" s="3">
        <v>121</v>
      </c>
      <c r="I4" t="s" s="3">
        <v>140</v>
      </c>
      <c r="J4" t="s" s="3">
        <v>139</v>
      </c>
      <c r="K4" t="s" s="3">
        <v>150</v>
      </c>
      <c r="L4" t="s" s="3">
        <v>151</v>
      </c>
      <c r="M4" t="s" s="3">
        <v>168</v>
      </c>
      <c r="N4" t="s" s="3">
        <v>169</v>
      </c>
      <c r="O4" t="s" s="3">
        <v>145</v>
      </c>
      <c r="P4" t="s" s="3">
        <v>176</v>
      </c>
      <c r="Q4" t="s" s="3">
        <v>5</v>
      </c>
      <c r="R4" t="s" s="3">
        <v>198</v>
      </c>
      <c r="S4" t="s" s="3">
        <v>107</v>
      </c>
      <c r="T4" t="s" s="3">
        <v>157</v>
      </c>
      <c r="U4" t="s" s="3">
        <v>173</v>
      </c>
      <c r="V4" t="s" s="3">
        <v>138</v>
      </c>
      <c r="W4" t="s" s="3">
        <v>164</v>
      </c>
      <c r="X4" t="s" s="3">
        <v>148</v>
      </c>
      <c r="Y4" t="s" s="3">
        <v>197</v>
      </c>
      <c r="Z4" t="s" s="3">
        <v>115</v>
      </c>
      <c r="AA4" t="s" s="3">
        <v>174</v>
      </c>
      <c r="AB4" t="s" s="3">
        <v>186</v>
      </c>
      <c r="AC4" t="s" s="3">
        <v>185</v>
      </c>
      <c r="AD4" t="s" s="3">
        <v>117</v>
      </c>
    </row>
    <row r="5" spans="1:30">
      <c r="A5" t="n" s="4">
        <v>1</v>
      </c>
      <c r="B5" t="s" s="1">
        <v>100</v>
      </c>
      <c r="C5" t="s" s="5">
        <v>133</v>
      </c>
      <c r="D5" t="s" s="1">
        <v>46</v>
      </c>
      <c r="E5" t="s" s="1">
        <v>118</v>
      </c>
      <c r="F5" t="n" s="7">
        <v>45547.0</v>
      </c>
      <c r="G5" t="s" s="1"/>
      <c r="H5" t="s" s="1"/>
      <c r="I5" t="n" s="4">
        <v>1</v>
      </c>
      <c r="J5" t="n" s="8">
        <v>1.0</v>
      </c>
      <c r="K5" t="n" s="8">
        <v>2554000.0</v>
      </c>
      <c r="L5" t="n" s="8">
        <v>2554000.0</v>
      </c>
      <c r="M5" t="n" s="8">
        <v>2459028.0</v>
      </c>
      <c r="N5" t="n" s="8">
        <v>2459028.0</v>
      </c>
      <c r="O5" t="s" s="5">
        <v>177</v>
      </c>
      <c r="P5" t="n" s="8">
        <v>94972.0</v>
      </c>
      <c r="Q5" t="n" s="8">
        <v>0.03718559122944401</v>
      </c>
      <c r="R5" t="s" s="1">
        <v>177</v>
      </c>
      <c r="S5" t="s" s="1">
        <v>41</v>
      </c>
      <c r="T5" s="9">
        <f>HYPERLINK("https://my.zakupivli.pro/remote/dispatcher/state_purchase_lot_view/1388373")</f>
        <v/>
      </c>
      <c r="U5" t="s" s="1">
        <v>208</v>
      </c>
      <c r="V5" t="n" s="4">
        <v>0</v>
      </c>
      <c r="W5" t="s" s="1"/>
      <c r="X5" t="s" s="1"/>
      <c r="Y5" t="n" s="8">
        <v>2459028.0</v>
      </c>
      <c r="Z5" t="s" s="1">
        <v>105</v>
      </c>
      <c r="AA5" t="s" s="1">
        <v>207</v>
      </c>
      <c r="AB5" t="s" s="1"/>
      <c r="AC5" t="s" s="1"/>
      <c r="AD5" t="s" s="1">
        <v>42</v>
      </c>
    </row>
    <row r="6" spans="1:30">
      <c r="A6" t="n" s="4">
        <v>2</v>
      </c>
      <c r="B6" t="s" s="1">
        <v>63</v>
      </c>
      <c r="C6" t="s" s="5">
        <v>170</v>
      </c>
      <c r="D6" t="s" s="1">
        <v>54</v>
      </c>
      <c r="E6" t="s" s="1">
        <v>127</v>
      </c>
      <c r="F6" t="n" s="7">
        <v>45474.0</v>
      </c>
      <c r="G6" t="s" s="1"/>
      <c r="H6" t="n" s="7">
        <v>45474.0</v>
      </c>
      <c r="I6" t="n" s="4">
        <v>1</v>
      </c>
      <c r="J6" t="n" s="8">
        <v>1.0</v>
      </c>
      <c r="K6" t="n" s="8">
        <v>68951.58</v>
      </c>
      <c r="L6" t="n" s="8">
        <v>68951.58</v>
      </c>
      <c r="M6" t="n" s="8">
        <v>68951.58</v>
      </c>
      <c r="N6" t="n" s="8">
        <v>68951.58</v>
      </c>
      <c r="O6" t="s" s="5">
        <v>179</v>
      </c>
      <c r="P6" t="n" s="8">
        <v>0.0</v>
      </c>
      <c r="Q6" t="n" s="8">
        <v>0.0</v>
      </c>
      <c r="R6" t="s" s="1">
        <v>179</v>
      </c>
      <c r="S6" t="s" s="1">
        <v>40</v>
      </c>
      <c r="T6" s="9">
        <f>HYPERLINK("https://my.zakupivli.pro/remote/dispatcher/state_purchase_view/51916179")</f>
        <v/>
      </c>
      <c r="U6" t="s" s="1">
        <v>205</v>
      </c>
      <c r="V6" t="n" s="4">
        <v>0</v>
      </c>
      <c r="W6" t="s" s="1"/>
      <c r="X6" t="s" s="1">
        <v>2</v>
      </c>
      <c r="Y6" t="n" s="8">
        <v>68951.58</v>
      </c>
      <c r="Z6" t="s" s="1">
        <v>105</v>
      </c>
      <c r="AA6" t="s" s="1">
        <v>204</v>
      </c>
      <c r="AB6" t="s" s="1"/>
      <c r="AC6" t="s" s="1"/>
      <c r="AD6" t="s" s="1">
        <v>6</v>
      </c>
    </row>
    <row r="7" spans="1:30">
      <c r="A7" t="n" s="4">
        <v>3</v>
      </c>
      <c r="B7" t="s" s="1">
        <v>64</v>
      </c>
      <c r="C7" t="s" s="5">
        <v>120</v>
      </c>
      <c r="D7" t="s" s="1">
        <v>50</v>
      </c>
      <c r="E7" t="s" s="1">
        <v>127</v>
      </c>
      <c r="F7" t="n" s="7">
        <v>45474.0</v>
      </c>
      <c r="G7" t="s" s="1"/>
      <c r="H7" t="n" s="7">
        <v>45474.0</v>
      </c>
      <c r="I7" t="n" s="4">
        <v>1</v>
      </c>
      <c r="J7" t="n" s="8">
        <v>1.0</v>
      </c>
      <c r="K7" t="n" s="8">
        <v>20000.0</v>
      </c>
      <c r="L7" t="n" s="8">
        <v>20000.0</v>
      </c>
      <c r="M7" t="n" s="8">
        <v>20000.0</v>
      </c>
      <c r="N7" t="n" s="8">
        <v>20000.0</v>
      </c>
      <c r="O7" t="s" s="5">
        <v>142</v>
      </c>
      <c r="P7" t="n" s="8">
        <v>0.0</v>
      </c>
      <c r="Q7" t="n" s="8">
        <v>0.0</v>
      </c>
      <c r="R7" t="s" s="1">
        <v>142</v>
      </c>
      <c r="S7" t="s" s="1">
        <v>16</v>
      </c>
      <c r="T7" s="9">
        <f>HYPERLINK("https://my.zakupivli.pro/remote/dispatcher/state_purchase_view/51917439")</f>
        <v/>
      </c>
      <c r="U7" t="s" s="1">
        <v>205</v>
      </c>
      <c r="V7" t="n" s="4">
        <v>0</v>
      </c>
      <c r="W7" t="s" s="1"/>
      <c r="X7" t="s" s="1">
        <v>210</v>
      </c>
      <c r="Y7" t="n" s="8">
        <v>20000.0</v>
      </c>
      <c r="Z7" t="s" s="1">
        <v>105</v>
      </c>
      <c r="AA7" t="s" s="1">
        <v>204</v>
      </c>
      <c r="AB7" t="s" s="1"/>
      <c r="AC7" t="s" s="1"/>
      <c r="AD7" t="s" s="1">
        <v>6</v>
      </c>
    </row>
    <row r="8" spans="1:30">
      <c r="A8" t="n" s="4">
        <v>4</v>
      </c>
      <c r="B8" t="s" s="1">
        <v>65</v>
      </c>
      <c r="C8" t="s" s="5">
        <v>166</v>
      </c>
      <c r="D8" t="s" s="1">
        <v>48</v>
      </c>
      <c r="E8" t="s" s="1">
        <v>127</v>
      </c>
      <c r="F8" t="n" s="7">
        <v>45474.0</v>
      </c>
      <c r="G8" t="s" s="1"/>
      <c r="H8" t="n" s="7">
        <v>45474.0</v>
      </c>
      <c r="I8" t="n" s="4">
        <v>1</v>
      </c>
      <c r="J8" t="n" s="8">
        <v>5.0</v>
      </c>
      <c r="K8" t="n" s="8">
        <v>15960.0</v>
      </c>
      <c r="L8" t="n" s="8">
        <v>3192.0</v>
      </c>
      <c r="M8" t="n" s="8">
        <v>15960.0</v>
      </c>
      <c r="N8" t="n" s="8">
        <v>3192.0</v>
      </c>
      <c r="O8" t="s" s="5">
        <v>178</v>
      </c>
      <c r="P8" t="n" s="8">
        <v>0.0</v>
      </c>
      <c r="Q8" t="n" s="8">
        <v>0.0</v>
      </c>
      <c r="R8" t="s" s="1">
        <v>178</v>
      </c>
      <c r="S8" t="s" s="1">
        <v>26</v>
      </c>
      <c r="T8" s="9">
        <f>HYPERLINK("https://my.zakupivli.pro/remote/dispatcher/state_purchase_view/51918087")</f>
        <v/>
      </c>
      <c r="U8" t="s" s="1">
        <v>205</v>
      </c>
      <c r="V8" t="n" s="4">
        <v>0</v>
      </c>
      <c r="W8" t="s" s="1"/>
      <c r="X8" t="s" s="1">
        <v>229</v>
      </c>
      <c r="Y8" t="n" s="8">
        <v>15960.0</v>
      </c>
      <c r="Z8" t="s" s="1">
        <v>105</v>
      </c>
      <c r="AA8" t="s" s="1">
        <v>204</v>
      </c>
      <c r="AB8" t="s" s="1"/>
      <c r="AC8" t="s" s="1"/>
      <c r="AD8" t="s" s="1">
        <v>6</v>
      </c>
    </row>
    <row r="9" spans="1:30">
      <c r="A9" t="n" s="4">
        <v>5</v>
      </c>
      <c r="B9" t="s" s="1">
        <v>66</v>
      </c>
      <c r="C9" t="s" s="5">
        <v>175</v>
      </c>
      <c r="D9" t="s" s="1">
        <v>53</v>
      </c>
      <c r="E9" t="s" s="1">
        <v>127</v>
      </c>
      <c r="F9" t="n" s="7">
        <v>45474.0</v>
      </c>
      <c r="G9" t="s" s="1"/>
      <c r="H9" t="n" s="7">
        <v>45474.0</v>
      </c>
      <c r="I9" t="n" s="4">
        <v>1</v>
      </c>
      <c r="J9" t="n" s="8">
        <v>1.0</v>
      </c>
      <c r="K9" t="n" s="8">
        <v>23668.0</v>
      </c>
      <c r="L9" t="n" s="8">
        <v>23668.0</v>
      </c>
      <c r="M9" t="n" s="8">
        <v>23668.0</v>
      </c>
      <c r="N9" t="n" s="8">
        <v>23668.0</v>
      </c>
      <c r="O9" t="s" s="5">
        <v>153</v>
      </c>
      <c r="P9" t="n" s="8">
        <v>0.0</v>
      </c>
      <c r="Q9" t="n" s="8">
        <v>0.0</v>
      </c>
      <c r="R9" t="s" s="1">
        <v>153</v>
      </c>
      <c r="S9" t="s" s="1">
        <v>25</v>
      </c>
      <c r="T9" s="9">
        <f>HYPERLINK("https://my.zakupivli.pro/remote/dispatcher/state_purchase_view/51919853")</f>
        <v/>
      </c>
      <c r="U9" t="s" s="1">
        <v>205</v>
      </c>
      <c r="V9" t="n" s="4">
        <v>0</v>
      </c>
      <c r="W9" t="s" s="1"/>
      <c r="X9" t="s" s="1">
        <v>226</v>
      </c>
      <c r="Y9" t="n" s="8">
        <v>23668.0</v>
      </c>
      <c r="Z9" t="s" s="1">
        <v>105</v>
      </c>
      <c r="AA9" t="s" s="1">
        <v>204</v>
      </c>
      <c r="AB9" t="s" s="1"/>
      <c r="AC9" t="s" s="1"/>
      <c r="AD9" t="s" s="1">
        <v>6</v>
      </c>
    </row>
    <row r="10" spans="1:30">
      <c r="A10" t="n" s="4">
        <v>6</v>
      </c>
      <c r="B10" t="s" s="1">
        <v>67</v>
      </c>
      <c r="C10" t="s" s="5">
        <v>187</v>
      </c>
      <c r="D10" t="s" s="1">
        <v>53</v>
      </c>
      <c r="E10" t="s" s="1">
        <v>127</v>
      </c>
      <c r="F10" t="n" s="7">
        <v>45474.0</v>
      </c>
      <c r="G10" t="s" s="1"/>
      <c r="H10" t="n" s="7">
        <v>45474.0</v>
      </c>
      <c r="I10" t="n" s="4">
        <v>1</v>
      </c>
      <c r="J10" t="n" s="8">
        <v>1.0</v>
      </c>
      <c r="K10" t="n" s="8">
        <v>1792.0</v>
      </c>
      <c r="L10" t="n" s="8">
        <v>1792.0</v>
      </c>
      <c r="M10" t="n" s="8">
        <v>1792.0</v>
      </c>
      <c r="N10" t="n" s="8">
        <v>1792.0</v>
      </c>
      <c r="O10" t="s" s="5">
        <v>153</v>
      </c>
      <c r="P10" t="n" s="8">
        <v>0.0</v>
      </c>
      <c r="Q10" t="n" s="8">
        <v>0.0</v>
      </c>
      <c r="R10" t="s" s="1">
        <v>153</v>
      </c>
      <c r="S10" t="s" s="1">
        <v>25</v>
      </c>
      <c r="T10" s="9">
        <f>HYPERLINK("https://my.zakupivli.pro/remote/dispatcher/state_purchase_view/51920031")</f>
        <v/>
      </c>
      <c r="U10" t="s" s="1">
        <v>205</v>
      </c>
      <c r="V10" t="n" s="4">
        <v>0</v>
      </c>
      <c r="W10" t="s" s="1"/>
      <c r="X10" t="s" s="1">
        <v>227</v>
      </c>
      <c r="Y10" t="n" s="8">
        <v>1792.0</v>
      </c>
      <c r="Z10" t="s" s="1">
        <v>105</v>
      </c>
      <c r="AA10" t="s" s="1">
        <v>204</v>
      </c>
      <c r="AB10" t="s" s="1"/>
      <c r="AC10" t="s" s="1"/>
      <c r="AD10" t="s" s="1">
        <v>6</v>
      </c>
    </row>
    <row r="11" spans="1:30">
      <c r="A11" t="n" s="4">
        <v>7</v>
      </c>
      <c r="B11" t="s" s="1">
        <v>68</v>
      </c>
      <c r="C11" t="s" s="5">
        <v>162</v>
      </c>
      <c r="D11" t="s" s="1">
        <v>59</v>
      </c>
      <c r="E11" t="s" s="1">
        <v>127</v>
      </c>
      <c r="F11" t="n" s="7">
        <v>45481.0</v>
      </c>
      <c r="G11" t="s" s="1"/>
      <c r="H11" t="n" s="7">
        <v>45481.0</v>
      </c>
      <c r="I11" t="n" s="4">
        <v>1</v>
      </c>
      <c r="J11" t="n" s="8">
        <v>1.0</v>
      </c>
      <c r="K11" t="n" s="8">
        <v>8459.0</v>
      </c>
      <c r="L11" t="n" s="8">
        <v>8459.0</v>
      </c>
      <c r="M11" t="n" s="8">
        <v>8459.0</v>
      </c>
      <c r="N11" t="n" s="8">
        <v>8459.0</v>
      </c>
      <c r="O11" t="s" s="5">
        <v>131</v>
      </c>
      <c r="P11" t="n" s="8">
        <v>0.0</v>
      </c>
      <c r="Q11" t="n" s="8">
        <v>0.0</v>
      </c>
      <c r="R11" t="s" s="1">
        <v>131</v>
      </c>
      <c r="S11" t="s" s="1">
        <v>7</v>
      </c>
      <c r="T11" s="9">
        <f>HYPERLINK("https://my.zakupivli.pro/remote/dispatcher/state_purchase_view/52043478")</f>
        <v/>
      </c>
      <c r="U11" t="s" s="1">
        <v>205</v>
      </c>
      <c r="V11" t="n" s="4">
        <v>0</v>
      </c>
      <c r="W11" t="s" s="1"/>
      <c r="X11" t="s" s="1">
        <v>215</v>
      </c>
      <c r="Y11" t="n" s="8">
        <v>8459.0</v>
      </c>
      <c r="Z11" t="s" s="1">
        <v>105</v>
      </c>
      <c r="AA11" t="s" s="1">
        <v>204</v>
      </c>
      <c r="AB11" t="s" s="1"/>
      <c r="AC11" t="s" s="1"/>
      <c r="AD11" t="s" s="1">
        <v>6</v>
      </c>
    </row>
    <row r="12" spans="1:30">
      <c r="A12" t="n" s="4">
        <v>8</v>
      </c>
      <c r="B12" t="s" s="1">
        <v>69</v>
      </c>
      <c r="C12" t="s" s="5">
        <v>182</v>
      </c>
      <c r="D12" t="s" s="1">
        <v>55</v>
      </c>
      <c r="E12" t="s" s="1">
        <v>127</v>
      </c>
      <c r="F12" t="n" s="7">
        <v>45496.0</v>
      </c>
      <c r="G12" t="s" s="1"/>
      <c r="H12" t="n" s="7">
        <v>45496.0</v>
      </c>
      <c r="I12" t="n" s="4">
        <v>1</v>
      </c>
      <c r="J12" t="n" s="8">
        <v>1.0</v>
      </c>
      <c r="K12" t="n" s="8">
        <v>21521.0</v>
      </c>
      <c r="L12" t="n" s="8">
        <v>21521.0</v>
      </c>
      <c r="M12" t="n" s="8">
        <v>21521.0</v>
      </c>
      <c r="N12" t="n" s="8">
        <v>21521.0</v>
      </c>
      <c r="O12" t="s" s="5">
        <v>194</v>
      </c>
      <c r="P12" t="n" s="8">
        <v>0.0</v>
      </c>
      <c r="Q12" t="n" s="8">
        <v>0.0</v>
      </c>
      <c r="R12" t="s" s="1">
        <v>194</v>
      </c>
      <c r="S12" t="s" s="1">
        <v>14</v>
      </c>
      <c r="T12" s="9">
        <f>HYPERLINK("https://my.zakupivli.pro/remote/dispatcher/state_purchase_view/52304387")</f>
        <v/>
      </c>
      <c r="U12" t="s" s="1">
        <v>205</v>
      </c>
      <c r="V12" t="n" s="4">
        <v>0</v>
      </c>
      <c r="W12" t="s" s="1"/>
      <c r="X12" t="s" s="1">
        <v>232</v>
      </c>
      <c r="Y12" t="n" s="8">
        <v>21521.0</v>
      </c>
      <c r="Z12" t="s" s="1">
        <v>105</v>
      </c>
      <c r="AA12" t="s" s="1">
        <v>206</v>
      </c>
      <c r="AB12" t="s" s="1"/>
      <c r="AC12" t="s" s="1"/>
      <c r="AD12" t="s" s="1">
        <v>6</v>
      </c>
    </row>
    <row r="13" spans="1:30">
      <c r="A13" t="n" s="4">
        <v>9</v>
      </c>
      <c r="B13" t="s" s="1">
        <v>70</v>
      </c>
      <c r="C13" t="s" s="5">
        <v>159</v>
      </c>
      <c r="D13" t="s" s="1">
        <v>61</v>
      </c>
      <c r="E13" t="s" s="1">
        <v>127</v>
      </c>
      <c r="F13" t="n" s="7">
        <v>45504.0</v>
      </c>
      <c r="G13" t="s" s="1"/>
      <c r="H13" t="n" s="7">
        <v>45504.0</v>
      </c>
      <c r="I13" t="n" s="4">
        <v>1</v>
      </c>
      <c r="J13" t="n" s="8">
        <v>1.0</v>
      </c>
      <c r="K13" t="n" s="8">
        <v>828.78</v>
      </c>
      <c r="L13" t="n" s="8">
        <v>828.78</v>
      </c>
      <c r="M13" t="n" s="8">
        <v>828.78</v>
      </c>
      <c r="N13" t="n" s="8">
        <v>828.78</v>
      </c>
      <c r="O13" t="s" s="5">
        <v>119</v>
      </c>
      <c r="P13" t="n" s="8">
        <v>0.0</v>
      </c>
      <c r="Q13" t="n" s="8">
        <v>0.0</v>
      </c>
      <c r="R13" t="s" s="1">
        <v>119</v>
      </c>
      <c r="S13" t="s" s="1">
        <v>11</v>
      </c>
      <c r="T13" s="9">
        <f>HYPERLINK("https://my.zakupivli.pro/remote/dispatcher/state_purchase_view/52431741")</f>
        <v/>
      </c>
      <c r="U13" t="s" s="1">
        <v>205</v>
      </c>
      <c r="V13" t="n" s="4">
        <v>0</v>
      </c>
      <c r="W13" t="s" s="1"/>
      <c r="X13" t="s" s="1">
        <v>225</v>
      </c>
      <c r="Y13" t="n" s="8">
        <v>828.78</v>
      </c>
      <c r="Z13" t="s" s="1">
        <v>105</v>
      </c>
      <c r="AA13" t="s" s="1">
        <v>204</v>
      </c>
      <c r="AB13" t="s" s="1"/>
      <c r="AC13" t="s" s="1"/>
      <c r="AD13" t="s" s="1">
        <v>6</v>
      </c>
    </row>
    <row r="14" spans="1:30">
      <c r="A14" t="n" s="4">
        <v>10</v>
      </c>
      <c r="B14" t="s" s="1">
        <v>71</v>
      </c>
      <c r="C14" t="s" s="5">
        <v>161</v>
      </c>
      <c r="D14" t="s" s="1">
        <v>51</v>
      </c>
      <c r="E14" t="s" s="1">
        <v>127</v>
      </c>
      <c r="F14" t="n" s="7">
        <v>45504.0</v>
      </c>
      <c r="G14" t="s" s="1"/>
      <c r="H14" t="n" s="7">
        <v>45504.0</v>
      </c>
      <c r="I14" t="n" s="4">
        <v>1</v>
      </c>
      <c r="J14" t="n" s="8">
        <v>1.0</v>
      </c>
      <c r="K14" t="n" s="8">
        <v>17700.0</v>
      </c>
      <c r="L14" t="n" s="8">
        <v>17700.0</v>
      </c>
      <c r="M14" t="n" s="8">
        <v>17700.0</v>
      </c>
      <c r="N14" t="n" s="8">
        <v>17700.0</v>
      </c>
      <c r="O14" t="s" s="5">
        <v>191</v>
      </c>
      <c r="P14" t="n" s="8">
        <v>0.0</v>
      </c>
      <c r="Q14" t="n" s="8">
        <v>0.0</v>
      </c>
      <c r="R14" t="s" s="1">
        <v>191</v>
      </c>
      <c r="S14" t="s" s="1">
        <v>18</v>
      </c>
      <c r="T14" s="9">
        <f>HYPERLINK("https://my.zakupivli.pro/remote/dispatcher/state_purchase_view/52431971")</f>
        <v/>
      </c>
      <c r="U14" t="s" s="1">
        <v>205</v>
      </c>
      <c r="V14" t="n" s="4">
        <v>0</v>
      </c>
      <c r="W14" t="s" s="1"/>
      <c r="X14" t="s" s="1">
        <v>224</v>
      </c>
      <c r="Y14" t="n" s="8">
        <v>17700.0</v>
      </c>
      <c r="Z14" t="s" s="1">
        <v>105</v>
      </c>
      <c r="AA14" t="s" s="1">
        <v>204</v>
      </c>
      <c r="AB14" t="s" s="1"/>
      <c r="AC14" t="s" s="1"/>
      <c r="AD14" t="s" s="1">
        <v>6</v>
      </c>
    </row>
    <row r="15" spans="1:30">
      <c r="A15" t="n" s="4">
        <v>11</v>
      </c>
      <c r="B15" t="s" s="1">
        <v>72</v>
      </c>
      <c r="C15" t="s" s="5">
        <v>172</v>
      </c>
      <c r="D15" t="s" s="1">
        <v>43</v>
      </c>
      <c r="E15" t="s" s="1">
        <v>127</v>
      </c>
      <c r="F15" t="n" s="7">
        <v>45504.0</v>
      </c>
      <c r="G15" t="s" s="1"/>
      <c r="H15" t="n" s="7">
        <v>45504.0</v>
      </c>
      <c r="I15" t="n" s="4">
        <v>1</v>
      </c>
      <c r="J15" t="n" s="8">
        <v>22.9</v>
      </c>
      <c r="K15" t="n" s="8">
        <v>68700.0</v>
      </c>
      <c r="L15" t="n" s="8">
        <v>3000.0</v>
      </c>
      <c r="M15" t="n" s="8">
        <v>68700.0</v>
      </c>
      <c r="N15" t="n" s="8">
        <v>3122.7272727272725</v>
      </c>
      <c r="O15" t="s" s="5">
        <v>190</v>
      </c>
      <c r="P15" t="n" s="8">
        <v>0.0</v>
      </c>
      <c r="Q15" t="n" s="8">
        <v>0.0</v>
      </c>
      <c r="R15" t="s" s="1">
        <v>190</v>
      </c>
      <c r="S15" t="s" s="1">
        <v>20</v>
      </c>
      <c r="T15" s="9">
        <f>HYPERLINK("https://my.zakupivli.pro/remote/dispatcher/state_purchase_view/52432186")</f>
        <v/>
      </c>
      <c r="U15" t="s" s="1">
        <v>205</v>
      </c>
      <c r="V15" t="n" s="4">
        <v>0</v>
      </c>
      <c r="W15" t="s" s="1"/>
      <c r="X15" t="s" s="1">
        <v>233</v>
      </c>
      <c r="Y15" t="n" s="8">
        <v>68700.0</v>
      </c>
      <c r="Z15" t="s" s="1">
        <v>105</v>
      </c>
      <c r="AA15" t="s" s="1">
        <v>204</v>
      </c>
      <c r="AB15" t="s" s="1"/>
      <c r="AC15" t="s" s="1"/>
      <c r="AD15" t="s" s="1">
        <v>6</v>
      </c>
    </row>
    <row r="16" spans="1:30">
      <c r="A16" t="n" s="4">
        <v>12</v>
      </c>
      <c r="B16" t="s" s="1">
        <v>73</v>
      </c>
      <c r="C16" t="s" s="5">
        <v>126</v>
      </c>
      <c r="D16" t="s" s="1">
        <v>39</v>
      </c>
      <c r="E16" t="s" s="1">
        <v>127</v>
      </c>
      <c r="F16" t="n" s="7">
        <v>45505.0</v>
      </c>
      <c r="G16" t="s" s="1"/>
      <c r="H16" t="n" s="7">
        <v>45505.0</v>
      </c>
      <c r="I16" t="n" s="4">
        <v>1</v>
      </c>
      <c r="J16" t="n" s="8">
        <v>2.0</v>
      </c>
      <c r="K16" t="n" s="8">
        <v>11399.0</v>
      </c>
      <c r="L16" t="n" s="8">
        <v>5699.5</v>
      </c>
      <c r="M16" t="n" s="8">
        <v>11399.0</v>
      </c>
      <c r="N16" t="n" s="8">
        <v>5699.5</v>
      </c>
      <c r="O16" t="s" s="5">
        <v>192</v>
      </c>
      <c r="P16" t="n" s="8">
        <v>0.0</v>
      </c>
      <c r="Q16" t="n" s="8">
        <v>0.0</v>
      </c>
      <c r="R16" t="s" s="1">
        <v>192</v>
      </c>
      <c r="S16" t="s" s="1">
        <v>22</v>
      </c>
      <c r="T16" s="9">
        <f>HYPERLINK("https://my.zakupivli.pro/remote/dispatcher/state_purchase_view/52457650")</f>
        <v/>
      </c>
      <c r="U16" t="s" s="1">
        <v>205</v>
      </c>
      <c r="V16" t="n" s="4">
        <v>0</v>
      </c>
      <c r="W16" t="s" s="1"/>
      <c r="X16" t="s" s="1">
        <v>220</v>
      </c>
      <c r="Y16" t="n" s="8">
        <v>11399.0</v>
      </c>
      <c r="Z16" t="s" s="1">
        <v>105</v>
      </c>
      <c r="AA16" t="s" s="1">
        <v>204</v>
      </c>
      <c r="AB16" t="s" s="1"/>
      <c r="AC16" t="s" s="1"/>
      <c r="AD16" t="s" s="1">
        <v>6</v>
      </c>
    </row>
    <row r="17" spans="1:30">
      <c r="A17" t="n" s="4">
        <v>13</v>
      </c>
      <c r="B17" t="s" s="1">
        <v>74</v>
      </c>
      <c r="C17" t="s" s="5">
        <v>136</v>
      </c>
      <c r="D17" t="s" s="1">
        <v>29</v>
      </c>
      <c r="E17" t="s" s="1">
        <v>127</v>
      </c>
      <c r="F17" t="n" s="7">
        <v>45505.0</v>
      </c>
      <c r="G17" t="s" s="1"/>
      <c r="H17" t="n" s="7">
        <v>45505.0</v>
      </c>
      <c r="I17" t="n" s="4">
        <v>1</v>
      </c>
      <c r="J17" t="n" s="8">
        <v>4.0</v>
      </c>
      <c r="K17" t="n" s="8">
        <v>513.64</v>
      </c>
      <c r="L17" t="n" s="8">
        <v>128.41</v>
      </c>
      <c r="M17" t="n" s="8">
        <v>513.64</v>
      </c>
      <c r="N17" t="n" s="8">
        <v>128.41</v>
      </c>
      <c r="O17" t="s" s="5">
        <v>192</v>
      </c>
      <c r="P17" t="n" s="8">
        <v>0.0</v>
      </c>
      <c r="Q17" t="n" s="8">
        <v>0.0</v>
      </c>
      <c r="R17" t="s" s="1">
        <v>192</v>
      </c>
      <c r="S17" t="s" s="1">
        <v>22</v>
      </c>
      <c r="T17" s="9">
        <f>HYPERLINK("https://my.zakupivli.pro/remote/dispatcher/state_purchase_view/52458401")</f>
        <v/>
      </c>
      <c r="U17" t="s" s="1">
        <v>205</v>
      </c>
      <c r="V17" t="n" s="4">
        <v>0</v>
      </c>
      <c r="W17" t="s" s="1"/>
      <c r="X17" t="s" s="1">
        <v>221</v>
      </c>
      <c r="Y17" t="n" s="8">
        <v>513.64</v>
      </c>
      <c r="Z17" t="s" s="1">
        <v>105</v>
      </c>
      <c r="AA17" t="s" s="1">
        <v>204</v>
      </c>
      <c r="AB17" t="s" s="1"/>
      <c r="AC17" t="s" s="1"/>
      <c r="AD17" t="s" s="1">
        <v>6</v>
      </c>
    </row>
    <row r="18" spans="1:30">
      <c r="A18" t="n" s="4">
        <v>14</v>
      </c>
      <c r="B18" t="s" s="1">
        <v>75</v>
      </c>
      <c r="C18" t="s" s="5">
        <v>167</v>
      </c>
      <c r="D18" t="s" s="1">
        <v>32</v>
      </c>
      <c r="E18" t="s" s="1">
        <v>127</v>
      </c>
      <c r="F18" t="n" s="7">
        <v>45505.0</v>
      </c>
      <c r="G18" t="s" s="1"/>
      <c r="H18" t="n" s="7">
        <v>45505.0</v>
      </c>
      <c r="I18" t="n" s="4">
        <v>1</v>
      </c>
      <c r="J18" t="n" s="8">
        <v>81.0</v>
      </c>
      <c r="K18" t="n" s="8">
        <v>39250.35</v>
      </c>
      <c r="L18" t="n" s="8">
        <v>484.5722222222222</v>
      </c>
      <c r="M18" t="n" s="8">
        <v>39250.35</v>
      </c>
      <c r="N18" t="n" s="8">
        <v>484.5722222222222</v>
      </c>
      <c r="O18" t="s" s="5">
        <v>192</v>
      </c>
      <c r="P18" t="n" s="8">
        <v>0.0</v>
      </c>
      <c r="Q18" t="n" s="8">
        <v>0.0</v>
      </c>
      <c r="R18" t="s" s="1">
        <v>192</v>
      </c>
      <c r="S18" t="s" s="1">
        <v>22</v>
      </c>
      <c r="T18" s="9">
        <f>HYPERLINK("https://my.zakupivli.pro/remote/dispatcher/state_purchase_view/52458621")</f>
        <v/>
      </c>
      <c r="U18" t="s" s="1">
        <v>205</v>
      </c>
      <c r="V18" t="n" s="4">
        <v>0</v>
      </c>
      <c r="W18" t="s" s="1"/>
      <c r="X18" t="s" s="1">
        <v>221</v>
      </c>
      <c r="Y18" t="n" s="8">
        <v>39250.35</v>
      </c>
      <c r="Z18" t="s" s="1">
        <v>105</v>
      </c>
      <c r="AA18" t="s" s="1">
        <v>204</v>
      </c>
      <c r="AB18" t="s" s="1"/>
      <c r="AC18" t="s" s="1"/>
      <c r="AD18" t="s" s="1">
        <v>6</v>
      </c>
    </row>
    <row r="19" spans="1:30">
      <c r="A19" t="n" s="4">
        <v>15</v>
      </c>
      <c r="B19" t="s" s="1">
        <v>76</v>
      </c>
      <c r="C19" t="s" s="5">
        <v>113</v>
      </c>
      <c r="D19" t="s" s="1">
        <v>30</v>
      </c>
      <c r="E19" t="s" s="1">
        <v>127</v>
      </c>
      <c r="F19" t="n" s="7">
        <v>45505.0</v>
      </c>
      <c r="G19" t="s" s="1"/>
      <c r="H19" t="n" s="7">
        <v>45505.0</v>
      </c>
      <c r="I19" t="n" s="4">
        <v>1</v>
      </c>
      <c r="J19" t="n" s="8">
        <v>23.0</v>
      </c>
      <c r="K19" t="n" s="8">
        <v>5214.0</v>
      </c>
      <c r="L19" t="n" s="8">
        <v>226.69565217391303</v>
      </c>
      <c r="M19" t="n" s="8">
        <v>5214.0</v>
      </c>
      <c r="N19" t="n" s="8">
        <v>226.69565217391303</v>
      </c>
      <c r="O19" t="s" s="5">
        <v>192</v>
      </c>
      <c r="P19" t="n" s="8">
        <v>0.0</v>
      </c>
      <c r="Q19" t="n" s="8">
        <v>0.0</v>
      </c>
      <c r="R19" t="s" s="1">
        <v>192</v>
      </c>
      <c r="S19" t="s" s="1">
        <v>22</v>
      </c>
      <c r="T19" s="9">
        <f>HYPERLINK("https://my.zakupivli.pro/remote/dispatcher/state_purchase_view/52458759")</f>
        <v/>
      </c>
      <c r="U19" t="s" s="1">
        <v>205</v>
      </c>
      <c r="V19" t="n" s="4">
        <v>0</v>
      </c>
      <c r="W19" t="s" s="1"/>
      <c r="X19" t="s" s="1">
        <v>221</v>
      </c>
      <c r="Y19" t="n" s="8">
        <v>5214.0</v>
      </c>
      <c r="Z19" t="s" s="1">
        <v>105</v>
      </c>
      <c r="AA19" t="s" s="1">
        <v>204</v>
      </c>
      <c r="AB19" t="s" s="1"/>
      <c r="AC19" t="s" s="1"/>
      <c r="AD19" t="s" s="1">
        <v>6</v>
      </c>
    </row>
    <row r="20" spans="1:30">
      <c r="A20" t="n" s="4">
        <v>16</v>
      </c>
      <c r="B20" t="s" s="1">
        <v>77</v>
      </c>
      <c r="C20" t="s" s="5">
        <v>141</v>
      </c>
      <c r="D20" t="s" s="1">
        <v>31</v>
      </c>
      <c r="E20" t="s" s="1">
        <v>127</v>
      </c>
      <c r="F20" t="n" s="7">
        <v>45505.0</v>
      </c>
      <c r="G20" t="s" s="1"/>
      <c r="H20" t="n" s="7">
        <v>45505.0</v>
      </c>
      <c r="I20" t="n" s="4">
        <v>1</v>
      </c>
      <c r="J20" t="n" s="8">
        <v>225.0</v>
      </c>
      <c r="K20" t="n" s="8">
        <v>24024.5</v>
      </c>
      <c r="L20" t="n" s="8">
        <v>106.77555555555556</v>
      </c>
      <c r="M20" t="n" s="8">
        <v>24024.5</v>
      </c>
      <c r="N20" t="n" s="8">
        <v>106.77555555555556</v>
      </c>
      <c r="O20" t="s" s="5">
        <v>192</v>
      </c>
      <c r="P20" t="n" s="8">
        <v>0.0</v>
      </c>
      <c r="Q20" t="n" s="8">
        <v>0.0</v>
      </c>
      <c r="R20" t="s" s="1">
        <v>192</v>
      </c>
      <c r="S20" t="s" s="1">
        <v>22</v>
      </c>
      <c r="T20" s="9">
        <f>HYPERLINK("https://my.zakupivli.pro/remote/dispatcher/state_purchase_view/52459218")</f>
        <v/>
      </c>
      <c r="U20" t="s" s="1">
        <v>205</v>
      </c>
      <c r="V20" t="n" s="4">
        <v>0</v>
      </c>
      <c r="W20" t="s" s="1"/>
      <c r="X20" t="s" s="1">
        <v>221</v>
      </c>
      <c r="Y20" t="n" s="8">
        <v>24024.5</v>
      </c>
      <c r="Z20" t="s" s="1">
        <v>105</v>
      </c>
      <c r="AA20" t="s" s="1">
        <v>204</v>
      </c>
      <c r="AB20" t="s" s="1"/>
      <c r="AC20" t="s" s="1"/>
      <c r="AD20" t="s" s="1">
        <v>6</v>
      </c>
    </row>
    <row r="21" spans="1:30">
      <c r="A21" t="n" s="4">
        <v>17</v>
      </c>
      <c r="B21" t="s" s="1">
        <v>78</v>
      </c>
      <c r="C21" t="s" s="5">
        <v>200</v>
      </c>
      <c r="D21" t="s" s="1">
        <v>34</v>
      </c>
      <c r="E21" t="s" s="1">
        <v>127</v>
      </c>
      <c r="F21" t="n" s="7">
        <v>45505.0</v>
      </c>
      <c r="G21" t="s" s="1"/>
      <c r="H21" t="s" s="1"/>
      <c r="I21" t="n" s="4">
        <v>1</v>
      </c>
      <c r="J21" t="n" s="8">
        <v>1.0</v>
      </c>
      <c r="K21" t="n" s="8">
        <v>270.0</v>
      </c>
      <c r="L21" t="n" s="8">
        <v>270.0</v>
      </c>
      <c r="M21" t="n" s="8">
        <v>270.0</v>
      </c>
      <c r="N21" t="n" s="8">
        <v>270.0</v>
      </c>
      <c r="O21" t="s" s="5">
        <v>192</v>
      </c>
      <c r="P21" t="n" s="8">
        <v>0.0</v>
      </c>
      <c r="Q21" t="n" s="8">
        <v>0.0</v>
      </c>
      <c r="R21" t="s" s="1">
        <v>192</v>
      </c>
      <c r="S21" t="s" s="1">
        <v>22</v>
      </c>
      <c r="T21" s="9">
        <f>HYPERLINK("https://my.zakupivli.pro/remote/dispatcher/state_purchase_view/52459315")</f>
        <v/>
      </c>
      <c r="U21" t="s" s="1">
        <v>203</v>
      </c>
      <c r="V21" t="n" s="4">
        <v>0</v>
      </c>
      <c r="W21" t="s" s="1"/>
      <c r="X21" t="s" s="1"/>
      <c r="Y21" t="n" s="8">
        <v>270.0</v>
      </c>
      <c r="Z21" t="s" s="1">
        <v>105</v>
      </c>
      <c r="AA21" t="s" s="1">
        <v>207</v>
      </c>
      <c r="AB21" t="s" s="1"/>
      <c r="AC21" t="s" s="1"/>
      <c r="AD21" t="s" s="1">
        <v>6</v>
      </c>
    </row>
    <row r="22" spans="1:30">
      <c r="A22" t="n" s="4">
        <v>18</v>
      </c>
      <c r="B22" t="s" s="1">
        <v>79</v>
      </c>
      <c r="C22" t="s" s="5">
        <v>165</v>
      </c>
      <c r="D22" t="s" s="1">
        <v>44</v>
      </c>
      <c r="E22" t="s" s="1">
        <v>127</v>
      </c>
      <c r="F22" t="n" s="7">
        <v>45505.0</v>
      </c>
      <c r="G22" t="s" s="1"/>
      <c r="H22" t="n" s="7">
        <v>45505.0</v>
      </c>
      <c r="I22" t="n" s="4">
        <v>1</v>
      </c>
      <c r="J22" t="n" s="8">
        <v>0.229</v>
      </c>
      <c r="K22" t="n" s="8">
        <v>7392.71</v>
      </c>
      <c r="L22" t="n" s="8">
        <v>32282.576419213972</v>
      </c>
      <c r="M22" t="n" s="8">
        <v>7392.71</v>
      </c>
      <c r="N22" t="n" s="8">
        <v>0.0</v>
      </c>
      <c r="O22" t="s" s="5">
        <v>192</v>
      </c>
      <c r="P22" t="n" s="8">
        <v>0.0</v>
      </c>
      <c r="Q22" t="n" s="8">
        <v>0.0</v>
      </c>
      <c r="R22" t="s" s="1">
        <v>192</v>
      </c>
      <c r="S22" t="s" s="1">
        <v>22</v>
      </c>
      <c r="T22" s="9">
        <f>HYPERLINK("https://my.zakupivli.pro/remote/dispatcher/state_purchase_view/52459747")</f>
        <v/>
      </c>
      <c r="U22" t="s" s="1">
        <v>205</v>
      </c>
      <c r="V22" t="n" s="4">
        <v>0</v>
      </c>
      <c r="W22" t="s" s="1"/>
      <c r="X22" t="s" s="1">
        <v>222</v>
      </c>
      <c r="Y22" t="n" s="8">
        <v>7392.71</v>
      </c>
      <c r="Z22" t="s" s="1">
        <v>105</v>
      </c>
      <c r="AA22" t="s" s="1">
        <v>204</v>
      </c>
      <c r="AB22" t="s" s="1"/>
      <c r="AC22" t="s" s="1"/>
      <c r="AD22" t="s" s="1">
        <v>6</v>
      </c>
    </row>
    <row r="23" spans="1:30">
      <c r="A23" t="n" s="4">
        <v>19</v>
      </c>
      <c r="B23" t="s" s="1">
        <v>80</v>
      </c>
      <c r="C23" t="s" s="5">
        <v>137</v>
      </c>
      <c r="D23" t="s" s="1">
        <v>29</v>
      </c>
      <c r="E23" t="s" s="1">
        <v>127</v>
      </c>
      <c r="F23" t="n" s="7">
        <v>45505.0</v>
      </c>
      <c r="G23" t="s" s="1"/>
      <c r="H23" t="n" s="7">
        <v>45505.0</v>
      </c>
      <c r="I23" t="n" s="4">
        <v>1</v>
      </c>
      <c r="J23" t="n" s="8">
        <v>116.0</v>
      </c>
      <c r="K23" t="n" s="8">
        <v>6477.49</v>
      </c>
      <c r="L23" t="n" s="8">
        <v>55.840431034482755</v>
      </c>
      <c r="M23" t="n" s="8">
        <v>6477.49</v>
      </c>
      <c r="N23" t="n" s="8">
        <v>55.840431034482755</v>
      </c>
      <c r="O23" t="s" s="5">
        <v>192</v>
      </c>
      <c r="P23" t="n" s="8">
        <v>0.0</v>
      </c>
      <c r="Q23" t="n" s="8">
        <v>0.0</v>
      </c>
      <c r="R23" t="s" s="1">
        <v>192</v>
      </c>
      <c r="S23" t="s" s="1">
        <v>22</v>
      </c>
      <c r="T23" s="9">
        <f>HYPERLINK("https://my.zakupivli.pro/remote/dispatcher/state_purchase_view/52459909")</f>
        <v/>
      </c>
      <c r="U23" t="s" s="1">
        <v>205</v>
      </c>
      <c r="V23" t="n" s="4">
        <v>0</v>
      </c>
      <c r="W23" t="s" s="1"/>
      <c r="X23" t="s" s="1">
        <v>222</v>
      </c>
      <c r="Y23" t="n" s="8">
        <v>6477.49</v>
      </c>
      <c r="Z23" t="s" s="1">
        <v>105</v>
      </c>
      <c r="AA23" t="s" s="1">
        <v>204</v>
      </c>
      <c r="AB23" t="s" s="1"/>
      <c r="AC23" t="s" s="1"/>
      <c r="AD23" t="s" s="1">
        <v>6</v>
      </c>
    </row>
    <row r="24" spans="1:30">
      <c r="A24" t="n" s="4">
        <v>20</v>
      </c>
      <c r="B24" t="s" s="1">
        <v>81</v>
      </c>
      <c r="C24" t="s" s="5">
        <v>201</v>
      </c>
      <c r="D24" t="s" s="1">
        <v>28</v>
      </c>
      <c r="E24" t="s" s="1">
        <v>127</v>
      </c>
      <c r="F24" t="n" s="7">
        <v>45505.0</v>
      </c>
      <c r="G24" t="s" s="1"/>
      <c r="H24" t="n" s="7">
        <v>45505.0</v>
      </c>
      <c r="I24" t="n" s="4">
        <v>1</v>
      </c>
      <c r="J24" t="n" s="8">
        <v>3.0</v>
      </c>
      <c r="K24" t="n" s="8">
        <v>17945.0</v>
      </c>
      <c r="L24" t="n" s="8">
        <v>5981.666666666667</v>
      </c>
      <c r="M24" t="n" s="8">
        <v>17945.0</v>
      </c>
      <c r="N24" t="n" s="8">
        <v>5981.666666666667</v>
      </c>
      <c r="O24" t="s" s="5">
        <v>192</v>
      </c>
      <c r="P24" t="n" s="8">
        <v>0.0</v>
      </c>
      <c r="Q24" t="n" s="8">
        <v>0.0</v>
      </c>
      <c r="R24" t="s" s="1">
        <v>192</v>
      </c>
      <c r="S24" t="s" s="1">
        <v>22</v>
      </c>
      <c r="T24" s="9">
        <f>HYPERLINK("https://my.zakupivli.pro/remote/dispatcher/state_purchase_view/52460023")</f>
        <v/>
      </c>
      <c r="U24" t="s" s="1">
        <v>205</v>
      </c>
      <c r="V24" t="n" s="4">
        <v>0</v>
      </c>
      <c r="W24" t="s" s="1"/>
      <c r="X24" t="s" s="1">
        <v>222</v>
      </c>
      <c r="Y24" t="n" s="8">
        <v>17945.0</v>
      </c>
      <c r="Z24" t="s" s="1">
        <v>105</v>
      </c>
      <c r="AA24" t="s" s="1">
        <v>204</v>
      </c>
      <c r="AB24" t="s" s="1"/>
      <c r="AC24" t="s" s="1"/>
      <c r="AD24" t="s" s="1">
        <v>6</v>
      </c>
    </row>
    <row r="25" spans="1:30">
      <c r="A25" t="n" s="4">
        <v>21</v>
      </c>
      <c r="B25" t="s" s="1">
        <v>82</v>
      </c>
      <c r="C25" t="s" s="5">
        <v>171</v>
      </c>
      <c r="D25" t="s" s="1">
        <v>32</v>
      </c>
      <c r="E25" t="s" s="1">
        <v>127</v>
      </c>
      <c r="F25" t="n" s="7">
        <v>45505.0</v>
      </c>
      <c r="G25" t="s" s="1"/>
      <c r="H25" t="n" s="7">
        <v>45505.0</v>
      </c>
      <c r="I25" t="n" s="4">
        <v>1</v>
      </c>
      <c r="J25" t="n" s="8">
        <v>4.0</v>
      </c>
      <c r="K25" t="n" s="8">
        <v>1920.0</v>
      </c>
      <c r="L25" t="n" s="8">
        <v>480.0</v>
      </c>
      <c r="M25" t="n" s="8">
        <v>1920.0</v>
      </c>
      <c r="N25" t="n" s="8">
        <v>480.0</v>
      </c>
      <c r="O25" t="s" s="5">
        <v>192</v>
      </c>
      <c r="P25" t="n" s="8">
        <v>0.0</v>
      </c>
      <c r="Q25" t="n" s="8">
        <v>0.0</v>
      </c>
      <c r="R25" t="s" s="1">
        <v>192</v>
      </c>
      <c r="S25" t="s" s="1">
        <v>22</v>
      </c>
      <c r="T25" s="9">
        <f>HYPERLINK("https://my.zakupivli.pro/remote/dispatcher/state_purchase_view/52465069")</f>
        <v/>
      </c>
      <c r="U25" t="s" s="1">
        <v>205</v>
      </c>
      <c r="V25" t="n" s="4">
        <v>0</v>
      </c>
      <c r="W25" t="s" s="1"/>
      <c r="X25" t="s" s="1">
        <v>222</v>
      </c>
      <c r="Y25" t="n" s="8">
        <v>1920.0</v>
      </c>
      <c r="Z25" t="s" s="1">
        <v>105</v>
      </c>
      <c r="AA25" t="s" s="1">
        <v>204</v>
      </c>
      <c r="AB25" t="s" s="1"/>
      <c r="AC25" t="s" s="1"/>
      <c r="AD25" t="s" s="1">
        <v>6</v>
      </c>
    </row>
    <row r="26" spans="1:30">
      <c r="A26" t="n" s="4">
        <v>22</v>
      </c>
      <c r="B26" t="s" s="1">
        <v>83</v>
      </c>
      <c r="C26" t="s" s="5">
        <v>112</v>
      </c>
      <c r="D26" t="s" s="1">
        <v>30</v>
      </c>
      <c r="E26" t="s" s="1">
        <v>127</v>
      </c>
      <c r="F26" t="n" s="7">
        <v>45505.0</v>
      </c>
      <c r="G26" t="s" s="1"/>
      <c r="H26" t="n" s="7">
        <v>45505.0</v>
      </c>
      <c r="I26" t="n" s="4">
        <v>1</v>
      </c>
      <c r="J26" t="n" s="8">
        <v>10.0</v>
      </c>
      <c r="K26" t="n" s="8">
        <v>2200.0</v>
      </c>
      <c r="L26" t="n" s="8">
        <v>220.0</v>
      </c>
      <c r="M26" t="n" s="8">
        <v>2200.0</v>
      </c>
      <c r="N26" t="n" s="8">
        <v>220.0</v>
      </c>
      <c r="O26" t="s" s="5">
        <v>192</v>
      </c>
      <c r="P26" t="n" s="8">
        <v>0.0</v>
      </c>
      <c r="Q26" t="n" s="8">
        <v>0.0</v>
      </c>
      <c r="R26" t="s" s="1">
        <v>192</v>
      </c>
      <c r="S26" t="s" s="1">
        <v>22</v>
      </c>
      <c r="T26" s="9">
        <f>HYPERLINK("https://my.zakupivli.pro/remote/dispatcher/state_purchase_view/52467310")</f>
        <v/>
      </c>
      <c r="U26" t="s" s="1">
        <v>205</v>
      </c>
      <c r="V26" t="n" s="4">
        <v>0</v>
      </c>
      <c r="W26" t="s" s="1"/>
      <c r="X26" t="s" s="1">
        <v>222</v>
      </c>
      <c r="Y26" t="n" s="8">
        <v>2200.0</v>
      </c>
      <c r="Z26" t="s" s="1">
        <v>105</v>
      </c>
      <c r="AA26" t="s" s="1">
        <v>204</v>
      </c>
      <c r="AB26" t="s" s="1"/>
      <c r="AC26" t="s" s="1"/>
      <c r="AD26" t="s" s="1">
        <v>6</v>
      </c>
    </row>
    <row r="27" spans="1:30">
      <c r="A27" t="n" s="4">
        <v>23</v>
      </c>
      <c r="B27" t="s" s="1">
        <v>84</v>
      </c>
      <c r="C27" t="s" s="5">
        <v>109</v>
      </c>
      <c r="D27" t="s" s="1">
        <v>27</v>
      </c>
      <c r="E27" t="s" s="1">
        <v>127</v>
      </c>
      <c r="F27" t="n" s="7">
        <v>45505.0</v>
      </c>
      <c r="G27" t="s" s="1"/>
      <c r="H27" t="n" s="7">
        <v>45505.0</v>
      </c>
      <c r="I27" t="n" s="4">
        <v>1</v>
      </c>
      <c r="J27" t="n" s="8">
        <v>1.0</v>
      </c>
      <c r="K27" t="n" s="8">
        <v>9000.0</v>
      </c>
      <c r="L27" t="n" s="8">
        <v>9000.0</v>
      </c>
      <c r="M27" t="n" s="8">
        <v>9000.0</v>
      </c>
      <c r="N27" t="n" s="8">
        <v>9000.0</v>
      </c>
      <c r="O27" t="s" s="5">
        <v>192</v>
      </c>
      <c r="P27" t="n" s="8">
        <v>0.0</v>
      </c>
      <c r="Q27" t="n" s="8">
        <v>0.0</v>
      </c>
      <c r="R27" t="s" s="1">
        <v>192</v>
      </c>
      <c r="S27" t="s" s="1">
        <v>22</v>
      </c>
      <c r="T27" s="9">
        <f>HYPERLINK("https://my.zakupivli.pro/remote/dispatcher/state_purchase_view/52467587")</f>
        <v/>
      </c>
      <c r="U27" t="s" s="1">
        <v>205</v>
      </c>
      <c r="V27" t="n" s="4">
        <v>0</v>
      </c>
      <c r="W27" t="s" s="1"/>
      <c r="X27" t="s" s="1">
        <v>222</v>
      </c>
      <c r="Y27" t="n" s="8">
        <v>9000.0</v>
      </c>
      <c r="Z27" t="s" s="1">
        <v>105</v>
      </c>
      <c r="AA27" t="s" s="1">
        <v>204</v>
      </c>
      <c r="AB27" t="s" s="1"/>
      <c r="AC27" t="s" s="1"/>
      <c r="AD27" t="s" s="1">
        <v>6</v>
      </c>
    </row>
    <row r="28" spans="1:30">
      <c r="A28" t="n" s="4">
        <v>24</v>
      </c>
      <c r="B28" t="s" s="1">
        <v>85</v>
      </c>
      <c r="C28" t="s" s="5">
        <v>125</v>
      </c>
      <c r="D28" t="s" s="1">
        <v>45</v>
      </c>
      <c r="E28" t="s" s="1">
        <v>127</v>
      </c>
      <c r="F28" t="n" s="7">
        <v>45505.0</v>
      </c>
      <c r="G28" t="s" s="1"/>
      <c r="H28" t="n" s="7">
        <v>45505.0</v>
      </c>
      <c r="I28" t="n" s="4">
        <v>1</v>
      </c>
      <c r="J28" t="n" s="8">
        <v>200.0</v>
      </c>
      <c r="K28" t="n" s="8">
        <v>104.0</v>
      </c>
      <c r="L28" t="n" s="8">
        <v>0.52</v>
      </c>
      <c r="M28" t="n" s="8">
        <v>104.0</v>
      </c>
      <c r="N28" t="n" s="8">
        <v>0.52</v>
      </c>
      <c r="O28" t="s" s="5">
        <v>192</v>
      </c>
      <c r="P28" t="n" s="8">
        <v>0.0</v>
      </c>
      <c r="Q28" t="n" s="8">
        <v>0.0</v>
      </c>
      <c r="R28" t="s" s="1">
        <v>192</v>
      </c>
      <c r="S28" t="s" s="1">
        <v>22</v>
      </c>
      <c r="T28" s="9">
        <f>HYPERLINK("https://my.zakupivli.pro/remote/dispatcher/state_purchase_view/52467785")</f>
        <v/>
      </c>
      <c r="U28" t="s" s="1">
        <v>205</v>
      </c>
      <c r="V28" t="n" s="4">
        <v>0</v>
      </c>
      <c r="W28" t="s" s="1"/>
      <c r="X28" t="s" s="1">
        <v>222</v>
      </c>
      <c r="Y28" t="n" s="8">
        <v>104.0</v>
      </c>
      <c r="Z28" t="s" s="1">
        <v>105</v>
      </c>
      <c r="AA28" t="s" s="1">
        <v>204</v>
      </c>
      <c r="AB28" t="s" s="1"/>
      <c r="AC28" t="s" s="1"/>
      <c r="AD28" t="s" s="1">
        <v>6</v>
      </c>
    </row>
    <row r="29" spans="1:30">
      <c r="A29" t="n" s="4">
        <v>25</v>
      </c>
      <c r="B29" t="s" s="1">
        <v>86</v>
      </c>
      <c r="C29" t="s" s="5">
        <v>182</v>
      </c>
      <c r="D29" t="s" s="1">
        <v>55</v>
      </c>
      <c r="E29" t="s" s="1">
        <v>127</v>
      </c>
      <c r="F29" t="n" s="7">
        <v>45518.0</v>
      </c>
      <c r="G29" t="s" s="1"/>
      <c r="H29" t="n" s="7">
        <v>45518.0</v>
      </c>
      <c r="I29" t="n" s="4">
        <v>1</v>
      </c>
      <c r="J29" t="n" s="8">
        <v>1.0</v>
      </c>
      <c r="K29" t="n" s="8">
        <v>21521.0</v>
      </c>
      <c r="L29" t="n" s="8">
        <v>21521.0</v>
      </c>
      <c r="M29" t="n" s="8">
        <v>21521.0</v>
      </c>
      <c r="N29" t="n" s="8">
        <v>21521.0</v>
      </c>
      <c r="O29" t="s" s="5">
        <v>194</v>
      </c>
      <c r="P29" t="n" s="8">
        <v>0.0</v>
      </c>
      <c r="Q29" t="n" s="8">
        <v>0.0</v>
      </c>
      <c r="R29" t="s" s="1">
        <v>194</v>
      </c>
      <c r="S29" t="s" s="1">
        <v>14</v>
      </c>
      <c r="T29" s="9">
        <f>HYPERLINK("https://my.zakupivli.pro/remote/dispatcher/state_purchase_view/52690179")</f>
        <v/>
      </c>
      <c r="U29" t="s" s="1">
        <v>205</v>
      </c>
      <c r="V29" t="n" s="4">
        <v>0</v>
      </c>
      <c r="W29" t="s" s="1"/>
      <c r="X29" t="s" s="1">
        <v>60</v>
      </c>
      <c r="Y29" t="n" s="8">
        <v>21521.0</v>
      </c>
      <c r="Z29" t="s" s="1">
        <v>105</v>
      </c>
      <c r="AA29" t="s" s="1">
        <v>204</v>
      </c>
      <c r="AB29" t="s" s="1"/>
      <c r="AC29" t="s" s="1"/>
      <c r="AD29" t="s" s="1">
        <v>6</v>
      </c>
    </row>
    <row r="30" spans="1:30">
      <c r="A30" t="n" s="4">
        <v>26</v>
      </c>
      <c r="B30" t="s" s="1">
        <v>87</v>
      </c>
      <c r="C30" t="s" s="5">
        <v>116</v>
      </c>
      <c r="D30" t="s" s="1">
        <v>55</v>
      </c>
      <c r="E30" t="s" s="1">
        <v>127</v>
      </c>
      <c r="F30" t="n" s="7">
        <v>45518.0</v>
      </c>
      <c r="G30" t="s" s="1"/>
      <c r="H30" t="n" s="7">
        <v>45518.0</v>
      </c>
      <c r="I30" t="n" s="4">
        <v>1</v>
      </c>
      <c r="J30" t="n" s="8">
        <v>1.0</v>
      </c>
      <c r="K30" t="n" s="8">
        <v>17800.0</v>
      </c>
      <c r="L30" t="n" s="8">
        <v>17800.0</v>
      </c>
      <c r="M30" t="n" s="8">
        <v>17800.0</v>
      </c>
      <c r="N30" t="n" s="8">
        <v>17800.0</v>
      </c>
      <c r="O30" t="s" s="5">
        <v>179</v>
      </c>
      <c r="P30" t="n" s="8">
        <v>0.0</v>
      </c>
      <c r="Q30" t="n" s="8">
        <v>0.0</v>
      </c>
      <c r="R30" t="s" s="1">
        <v>179</v>
      </c>
      <c r="S30" t="s" s="1">
        <v>40</v>
      </c>
      <c r="T30" s="9">
        <f>HYPERLINK("https://my.zakupivli.pro/remote/dispatcher/state_purchase_view/52690613")</f>
        <v/>
      </c>
      <c r="U30" t="s" s="1">
        <v>205</v>
      </c>
      <c r="V30" t="n" s="4">
        <v>0</v>
      </c>
      <c r="W30" t="s" s="1"/>
      <c r="X30" t="s" s="1">
        <v>231</v>
      </c>
      <c r="Y30" t="n" s="8">
        <v>17800.0</v>
      </c>
      <c r="Z30" t="s" s="1">
        <v>105</v>
      </c>
      <c r="AA30" t="s" s="1">
        <v>204</v>
      </c>
      <c r="AB30" t="s" s="1"/>
      <c r="AC30" t="s" s="1"/>
      <c r="AD30" t="s" s="1">
        <v>6</v>
      </c>
    </row>
    <row r="31" spans="1:30">
      <c r="A31" t="n" s="4">
        <v>27</v>
      </c>
      <c r="B31" t="s" s="1">
        <v>88</v>
      </c>
      <c r="C31" t="s" s="5">
        <v>144</v>
      </c>
      <c r="D31" t="s" s="1">
        <v>52</v>
      </c>
      <c r="E31" t="s" s="1">
        <v>127</v>
      </c>
      <c r="F31" t="n" s="7">
        <v>45523.0</v>
      </c>
      <c r="G31" t="s" s="1"/>
      <c r="H31" t="n" s="7">
        <v>45523.0</v>
      </c>
      <c r="I31" t="n" s="4">
        <v>1</v>
      </c>
      <c r="J31" t="n" s="8">
        <v>1.0</v>
      </c>
      <c r="K31" t="n" s="8">
        <v>49968.0</v>
      </c>
      <c r="L31" t="n" s="8">
        <v>49968.0</v>
      </c>
      <c r="M31" t="n" s="8">
        <v>49968.0</v>
      </c>
      <c r="N31" t="n" s="8">
        <v>49968.0</v>
      </c>
      <c r="O31" t="s" s="5">
        <v>189</v>
      </c>
      <c r="P31" t="n" s="8">
        <v>0.0</v>
      </c>
      <c r="Q31" t="n" s="8">
        <v>0.0</v>
      </c>
      <c r="R31" t="s" s="1">
        <v>189</v>
      </c>
      <c r="S31" t="s" s="1">
        <v>12</v>
      </c>
      <c r="T31" s="9">
        <f>HYPERLINK("https://my.zakupivli.pro/remote/dispatcher/state_purchase_view/52767303")</f>
        <v/>
      </c>
      <c r="U31" t="s" s="1">
        <v>205</v>
      </c>
      <c r="V31" t="n" s="4">
        <v>0</v>
      </c>
      <c r="W31" t="s" s="1"/>
      <c r="X31" t="s" s="1">
        <v>230</v>
      </c>
      <c r="Y31" t="n" s="8">
        <v>49968.0</v>
      </c>
      <c r="Z31" t="s" s="1">
        <v>105</v>
      </c>
      <c r="AA31" t="s" s="1">
        <v>204</v>
      </c>
      <c r="AB31" t="s" s="1"/>
      <c r="AC31" t="s" s="1"/>
      <c r="AD31" t="s" s="1">
        <v>6</v>
      </c>
    </row>
    <row r="32" spans="1:30">
      <c r="A32" t="n" s="4">
        <v>28</v>
      </c>
      <c r="B32" t="s" s="1">
        <v>89</v>
      </c>
      <c r="C32" t="s" s="5">
        <v>156</v>
      </c>
      <c r="D32" t="s" s="1">
        <v>17</v>
      </c>
      <c r="E32" t="s" s="1">
        <v>127</v>
      </c>
      <c r="F32" t="n" s="7">
        <v>45525.0</v>
      </c>
      <c r="G32" t="s" s="1"/>
      <c r="H32" t="n" s="7">
        <v>45525.0</v>
      </c>
      <c r="I32" t="n" s="4">
        <v>1</v>
      </c>
      <c r="J32" t="n" s="8">
        <v>1500.0</v>
      </c>
      <c r="K32" t="n" s="8">
        <v>37500.0</v>
      </c>
      <c r="L32" t="n" s="8">
        <v>25.0</v>
      </c>
      <c r="M32" t="n" s="8">
        <v>37500.0</v>
      </c>
      <c r="N32" t="n" s="8">
        <v>25.0</v>
      </c>
      <c r="O32" t="s" s="5">
        <v>196</v>
      </c>
      <c r="P32" t="n" s="8">
        <v>0.0</v>
      </c>
      <c r="Q32" t="n" s="8">
        <v>0.0</v>
      </c>
      <c r="R32" t="s" s="1">
        <v>196</v>
      </c>
      <c r="S32" t="s" s="1">
        <v>21</v>
      </c>
      <c r="T32" s="9">
        <f>HYPERLINK("https://my.zakupivli.pro/remote/dispatcher/state_purchase_view/52829097")</f>
        <v/>
      </c>
      <c r="U32" t="s" s="1">
        <v>205</v>
      </c>
      <c r="V32" t="n" s="4">
        <v>0</v>
      </c>
      <c r="W32" t="s" s="1"/>
      <c r="X32" t="s" s="1">
        <v>216</v>
      </c>
      <c r="Y32" t="n" s="8">
        <v>37500.0</v>
      </c>
      <c r="Z32" t="s" s="1">
        <v>105</v>
      </c>
      <c r="AA32" t="s" s="1">
        <v>204</v>
      </c>
      <c r="AB32" t="s" s="1"/>
      <c r="AC32" t="s" s="1"/>
      <c r="AD32" t="s" s="1">
        <v>6</v>
      </c>
    </row>
    <row r="33" spans="1:30">
      <c r="A33" t="n" s="4">
        <v>29</v>
      </c>
      <c r="B33" t="s" s="1">
        <v>90</v>
      </c>
      <c r="C33" t="s" s="5">
        <v>114</v>
      </c>
      <c r="D33" t="s" s="1">
        <v>15</v>
      </c>
      <c r="E33" t="s" s="1">
        <v>127</v>
      </c>
      <c r="F33" t="n" s="7">
        <v>45530.0</v>
      </c>
      <c r="G33" t="s" s="1"/>
      <c r="H33" t="n" s="7">
        <v>45530.0</v>
      </c>
      <c r="I33" t="n" s="4">
        <v>1</v>
      </c>
      <c r="J33" t="n" s="8">
        <v>131.0</v>
      </c>
      <c r="K33" t="n" s="8">
        <v>49824.0</v>
      </c>
      <c r="L33" t="n" s="8">
        <v>380.3358778625954</v>
      </c>
      <c r="M33" t="n" s="8">
        <v>49824.0</v>
      </c>
      <c r="N33" t="n" s="8">
        <v>380.3358778625954</v>
      </c>
      <c r="O33" t="s" s="5">
        <v>110</v>
      </c>
      <c r="P33" t="n" s="8">
        <v>0.0</v>
      </c>
      <c r="Q33" t="n" s="8">
        <v>0.0</v>
      </c>
      <c r="R33" t="s" s="1">
        <v>110</v>
      </c>
      <c r="S33" t="s" s="1">
        <v>10</v>
      </c>
      <c r="T33" s="9">
        <f>HYPERLINK("https://my.zakupivli.pro/remote/dispatcher/state_purchase_view/52906054")</f>
        <v/>
      </c>
      <c r="U33" t="s" s="1">
        <v>205</v>
      </c>
      <c r="V33" t="n" s="4">
        <v>0</v>
      </c>
      <c r="W33" t="s" s="1"/>
      <c r="X33" t="s" s="1">
        <v>223</v>
      </c>
      <c r="Y33" t="n" s="8">
        <v>49824.0</v>
      </c>
      <c r="Z33" t="s" s="1">
        <v>105</v>
      </c>
      <c r="AA33" t="s" s="1">
        <v>204</v>
      </c>
      <c r="AB33" t="s" s="1"/>
      <c r="AC33" t="s" s="1"/>
      <c r="AD33" t="s" s="1">
        <v>6</v>
      </c>
    </row>
    <row r="34" spans="1:30">
      <c r="A34" t="n" s="4">
        <v>30</v>
      </c>
      <c r="B34" t="s" s="1">
        <v>91</v>
      </c>
      <c r="C34" t="s" s="5">
        <v>155</v>
      </c>
      <c r="D34" t="s" s="1">
        <v>17</v>
      </c>
      <c r="E34" t="s" s="1">
        <v>127</v>
      </c>
      <c r="F34" t="n" s="7">
        <v>45530.0</v>
      </c>
      <c r="G34" t="s" s="1"/>
      <c r="H34" t="n" s="7">
        <v>45530.0</v>
      </c>
      <c r="I34" t="n" s="4">
        <v>1</v>
      </c>
      <c r="J34" t="n" s="8">
        <v>50.0</v>
      </c>
      <c r="K34" t="n" s="8">
        <v>1800.0</v>
      </c>
      <c r="L34" t="n" s="8">
        <v>36.0</v>
      </c>
      <c r="M34" t="n" s="8">
        <v>1800.0</v>
      </c>
      <c r="N34" t="n" s="8">
        <v>36.0</v>
      </c>
      <c r="O34" t="s" s="5">
        <v>110</v>
      </c>
      <c r="P34" t="n" s="8">
        <v>0.0</v>
      </c>
      <c r="Q34" t="n" s="8">
        <v>0.0</v>
      </c>
      <c r="R34" t="s" s="1">
        <v>110</v>
      </c>
      <c r="S34" t="s" s="1">
        <v>10</v>
      </c>
      <c r="T34" s="9">
        <f>HYPERLINK("https://my.zakupivli.pro/remote/dispatcher/state_purchase_view/52906223")</f>
        <v/>
      </c>
      <c r="U34" t="s" s="1">
        <v>205</v>
      </c>
      <c r="V34" t="n" s="4">
        <v>0</v>
      </c>
      <c r="W34" t="s" s="1"/>
      <c r="X34" t="s" s="1">
        <v>223</v>
      </c>
      <c r="Y34" t="n" s="8">
        <v>1800.0</v>
      </c>
      <c r="Z34" t="s" s="1">
        <v>105</v>
      </c>
      <c r="AA34" t="s" s="1">
        <v>204</v>
      </c>
      <c r="AB34" t="s" s="1"/>
      <c r="AC34" t="s" s="1"/>
      <c r="AD34" t="s" s="1">
        <v>6</v>
      </c>
    </row>
    <row r="35" spans="1:30">
      <c r="A35" t="n" s="4">
        <v>31</v>
      </c>
      <c r="B35" t="s" s="1">
        <v>92</v>
      </c>
      <c r="C35" t="s" s="5">
        <v>147</v>
      </c>
      <c r="D35" t="s" s="1">
        <v>13</v>
      </c>
      <c r="E35" t="s" s="1">
        <v>127</v>
      </c>
      <c r="F35" t="n" s="7">
        <v>45530.0</v>
      </c>
      <c r="G35" t="s" s="1"/>
      <c r="H35" t="n" s="7">
        <v>45530.0</v>
      </c>
      <c r="I35" t="n" s="4">
        <v>1</v>
      </c>
      <c r="J35" t="n" s="8">
        <v>200.0</v>
      </c>
      <c r="K35" t="n" s="8">
        <v>24000.0</v>
      </c>
      <c r="L35" t="n" s="8">
        <v>120.0</v>
      </c>
      <c r="M35" t="n" s="8">
        <v>24000.0</v>
      </c>
      <c r="N35" t="n" s="8">
        <v>120.0</v>
      </c>
      <c r="O35" t="s" s="5">
        <v>110</v>
      </c>
      <c r="P35" t="n" s="8">
        <v>0.0</v>
      </c>
      <c r="Q35" t="n" s="8">
        <v>0.0</v>
      </c>
      <c r="R35" t="s" s="1">
        <v>110</v>
      </c>
      <c r="S35" t="s" s="1">
        <v>10</v>
      </c>
      <c r="T35" s="9">
        <f>HYPERLINK("https://my.zakupivli.pro/remote/dispatcher/state_purchase_view/52907036")</f>
        <v/>
      </c>
      <c r="U35" t="s" s="1">
        <v>205</v>
      </c>
      <c r="V35" t="n" s="4">
        <v>0</v>
      </c>
      <c r="W35" t="s" s="1"/>
      <c r="X35" t="s" s="1">
        <v>3</v>
      </c>
      <c r="Y35" t="n" s="8">
        <v>24000.0</v>
      </c>
      <c r="Z35" t="s" s="1">
        <v>105</v>
      </c>
      <c r="AA35" t="s" s="1">
        <v>204</v>
      </c>
      <c r="AB35" t="s" s="1"/>
      <c r="AC35" t="s" s="1"/>
      <c r="AD35" t="s" s="1">
        <v>6</v>
      </c>
    </row>
    <row r="36" spans="1:30">
      <c r="A36" t="n" s="4">
        <v>32</v>
      </c>
      <c r="B36" t="s" s="1">
        <v>93</v>
      </c>
      <c r="C36" t="s" s="5">
        <v>143</v>
      </c>
      <c r="D36" t="s" s="1">
        <v>62</v>
      </c>
      <c r="E36" t="s" s="1">
        <v>127</v>
      </c>
      <c r="F36" t="n" s="7">
        <v>45538.0</v>
      </c>
      <c r="G36" t="s" s="1"/>
      <c r="H36" t="n" s="7">
        <v>45538.0</v>
      </c>
      <c r="I36" t="n" s="4">
        <v>1</v>
      </c>
      <c r="J36" t="n" s="8">
        <v>1.0</v>
      </c>
      <c r="K36" t="n" s="8">
        <v>895.0</v>
      </c>
      <c r="L36" t="n" s="8">
        <v>895.0</v>
      </c>
      <c r="M36" t="n" s="8">
        <v>895.0</v>
      </c>
      <c r="N36" t="n" s="8">
        <v>895.0</v>
      </c>
      <c r="O36" t="s" s="5">
        <v>130</v>
      </c>
      <c r="P36" t="n" s="8">
        <v>0.0</v>
      </c>
      <c r="Q36" t="n" s="8">
        <v>0.0</v>
      </c>
      <c r="R36" t="s" s="1">
        <v>130</v>
      </c>
      <c r="S36" t="s" s="1">
        <v>8</v>
      </c>
      <c r="T36" s="9">
        <f>HYPERLINK("https://my.zakupivli.pro/remote/dispatcher/state_purchase_view/53044527")</f>
        <v/>
      </c>
      <c r="U36" t="s" s="1">
        <v>205</v>
      </c>
      <c r="V36" t="n" s="4">
        <v>0</v>
      </c>
      <c r="W36" t="s" s="1"/>
      <c r="X36" t="s" s="1">
        <v>213</v>
      </c>
      <c r="Y36" t="n" s="8">
        <v>895.0</v>
      </c>
      <c r="Z36" t="s" s="1">
        <v>105</v>
      </c>
      <c r="AA36" t="s" s="1">
        <v>204</v>
      </c>
      <c r="AB36" t="s" s="1"/>
      <c r="AC36" t="s" s="1"/>
      <c r="AD36" t="s" s="1">
        <v>6</v>
      </c>
    </row>
    <row r="37" spans="1:30">
      <c r="A37" t="n" s="4">
        <v>33</v>
      </c>
      <c r="B37" t="s" s="1">
        <v>94</v>
      </c>
      <c r="C37" t="s" s="5">
        <v>128</v>
      </c>
      <c r="D37" t="s" s="1">
        <v>37</v>
      </c>
      <c r="E37" t="s" s="1">
        <v>127</v>
      </c>
      <c r="F37" t="n" s="7">
        <v>45538.0</v>
      </c>
      <c r="G37" t="s" s="1"/>
      <c r="H37" t="n" s="7">
        <v>45538.0</v>
      </c>
      <c r="I37" t="n" s="4">
        <v>1</v>
      </c>
      <c r="J37" t="n" s="8">
        <v>1.0</v>
      </c>
      <c r="K37" t="n" s="8">
        <v>55550.0</v>
      </c>
      <c r="L37" t="n" s="8">
        <v>55550.0</v>
      </c>
      <c r="M37" t="n" s="8">
        <v>55550.0</v>
      </c>
      <c r="N37" t="n" s="8">
        <v>55550.0</v>
      </c>
      <c r="O37" t="s" s="5">
        <v>199</v>
      </c>
      <c r="P37" t="n" s="8">
        <v>0.0</v>
      </c>
      <c r="Q37" t="n" s="8">
        <v>0.0</v>
      </c>
      <c r="R37" t="s" s="1">
        <v>199</v>
      </c>
      <c r="S37" t="s" s="1">
        <v>19</v>
      </c>
      <c r="T37" s="9">
        <f>HYPERLINK("https://my.zakupivli.pro/remote/dispatcher/state_purchase_view/53044833")</f>
        <v/>
      </c>
      <c r="U37" t="s" s="1">
        <v>205</v>
      </c>
      <c r="V37" t="n" s="4">
        <v>0</v>
      </c>
      <c r="W37" t="s" s="1"/>
      <c r="X37" t="s" s="1">
        <v>219</v>
      </c>
      <c r="Y37" t="n" s="8">
        <v>55550.0</v>
      </c>
      <c r="Z37" t="s" s="1">
        <v>105</v>
      </c>
      <c r="AA37" t="s" s="1">
        <v>204</v>
      </c>
      <c r="AB37" t="s" s="1"/>
      <c r="AC37" t="s" s="1"/>
      <c r="AD37" t="s" s="1">
        <v>6</v>
      </c>
    </row>
    <row r="38" spans="1:30">
      <c r="A38" t="n" s="4">
        <v>34</v>
      </c>
      <c r="B38" t="s" s="1">
        <v>95</v>
      </c>
      <c r="C38" t="s" s="5">
        <v>132</v>
      </c>
      <c r="D38" t="s" s="1">
        <v>23</v>
      </c>
      <c r="E38" t="s" s="1">
        <v>127</v>
      </c>
      <c r="F38" t="n" s="7">
        <v>45538.0</v>
      </c>
      <c r="G38" t="s" s="1"/>
      <c r="H38" t="n" s="7">
        <v>45538.0</v>
      </c>
      <c r="I38" t="n" s="4">
        <v>1</v>
      </c>
      <c r="J38" t="n" s="8">
        <v>218.0</v>
      </c>
      <c r="K38" t="n" s="8">
        <v>61210.32</v>
      </c>
      <c r="L38" t="n" s="8">
        <v>280.7812844036697</v>
      </c>
      <c r="M38" t="n" s="8">
        <v>61210.32</v>
      </c>
      <c r="N38" t="n" s="8">
        <v>280.7812844036697</v>
      </c>
      <c r="O38" t="s" s="5">
        <v>152</v>
      </c>
      <c r="P38" t="n" s="8">
        <v>0.0</v>
      </c>
      <c r="Q38" t="n" s="8">
        <v>0.0</v>
      </c>
      <c r="R38" t="s" s="1">
        <v>152</v>
      </c>
      <c r="S38" t="s" s="1">
        <v>35</v>
      </c>
      <c r="T38" s="9">
        <f>HYPERLINK("https://my.zakupivli.pro/remote/dispatcher/state_purchase_view/53052844")</f>
        <v/>
      </c>
      <c r="U38" t="s" s="1">
        <v>205</v>
      </c>
      <c r="V38" t="n" s="4">
        <v>0</v>
      </c>
      <c r="W38" t="s" s="1"/>
      <c r="X38" t="s" s="1">
        <v>218</v>
      </c>
      <c r="Y38" t="n" s="8">
        <v>61210.32</v>
      </c>
      <c r="Z38" t="s" s="1">
        <v>105</v>
      </c>
      <c r="AA38" t="s" s="1">
        <v>204</v>
      </c>
      <c r="AB38" t="s" s="1"/>
      <c r="AC38" t="s" s="1"/>
      <c r="AD38" t="s" s="1">
        <v>6</v>
      </c>
    </row>
    <row r="39" spans="1:30">
      <c r="A39" t="n" s="4">
        <v>35</v>
      </c>
      <c r="B39" t="s" s="1">
        <v>96</v>
      </c>
      <c r="C39" t="s" s="5">
        <v>134</v>
      </c>
      <c r="D39" t="s" s="1">
        <v>46</v>
      </c>
      <c r="E39" t="s" s="1">
        <v>127</v>
      </c>
      <c r="F39" t="n" s="7">
        <v>45546.0</v>
      </c>
      <c r="G39" t="s" s="1"/>
      <c r="H39" t="n" s="7">
        <v>45546.0</v>
      </c>
      <c r="I39" t="n" s="4">
        <v>1</v>
      </c>
      <c r="J39" t="n" s="8">
        <v>1.0</v>
      </c>
      <c r="K39" t="n" s="8">
        <v>1907625.6</v>
      </c>
      <c r="L39" t="n" s="8">
        <v>1907625.6</v>
      </c>
      <c r="M39" t="n" s="8">
        <v>1907625.6</v>
      </c>
      <c r="N39" t="n" s="8">
        <v>1907625.6</v>
      </c>
      <c r="O39" t="s" s="5">
        <v>180</v>
      </c>
      <c r="P39" t="n" s="8">
        <v>0.0</v>
      </c>
      <c r="Q39" t="n" s="8">
        <v>0.0</v>
      </c>
      <c r="R39" t="s" s="1">
        <v>180</v>
      </c>
      <c r="S39" t="s" s="1">
        <v>41</v>
      </c>
      <c r="T39" s="9">
        <f>HYPERLINK("https://my.zakupivli.pro/remote/dispatcher/state_purchase_view/53199664")</f>
        <v/>
      </c>
      <c r="U39" t="s" s="1">
        <v>205</v>
      </c>
      <c r="V39" t="n" s="4">
        <v>0</v>
      </c>
      <c r="W39" t="s" s="1"/>
      <c r="X39" t="s" s="1">
        <v>9</v>
      </c>
      <c r="Y39" t="n" s="8">
        <v>1907625.6</v>
      </c>
      <c r="Z39" t="s" s="1">
        <v>105</v>
      </c>
      <c r="AA39" t="s" s="1">
        <v>204</v>
      </c>
      <c r="AB39" t="s" s="1"/>
      <c r="AC39" t="s" s="1"/>
      <c r="AD39" t="s" s="1">
        <v>6</v>
      </c>
    </row>
    <row r="40" spans="1:30">
      <c r="A40" t="n" s="4">
        <v>36</v>
      </c>
      <c r="B40" t="s" s="1">
        <v>97</v>
      </c>
      <c r="C40" t="s" s="5">
        <v>183</v>
      </c>
      <c r="D40" t="s" s="1">
        <v>55</v>
      </c>
      <c r="E40" t="s" s="1">
        <v>127</v>
      </c>
      <c r="F40" t="n" s="7">
        <v>45546.0</v>
      </c>
      <c r="G40" t="s" s="1"/>
      <c r="H40" t="n" s="7">
        <v>45546.0</v>
      </c>
      <c r="I40" t="n" s="4">
        <v>1</v>
      </c>
      <c r="J40" t="n" s="8">
        <v>1.0</v>
      </c>
      <c r="K40" t="n" s="8">
        <v>22600.0</v>
      </c>
      <c r="L40" t="n" s="8">
        <v>22600.0</v>
      </c>
      <c r="M40" t="n" s="8">
        <v>22600.0</v>
      </c>
      <c r="N40" t="n" s="8">
        <v>22600.0</v>
      </c>
      <c r="O40" t="s" s="5">
        <v>194</v>
      </c>
      <c r="P40" t="n" s="8">
        <v>0.0</v>
      </c>
      <c r="Q40" t="n" s="8">
        <v>0.0</v>
      </c>
      <c r="R40" t="s" s="1">
        <v>194</v>
      </c>
      <c r="S40" t="s" s="1">
        <v>14</v>
      </c>
      <c r="T40" s="9">
        <f>HYPERLINK("https://my.zakupivli.pro/remote/dispatcher/state_purchase_view/53240569")</f>
        <v/>
      </c>
      <c r="U40" t="s" s="1">
        <v>205</v>
      </c>
      <c r="V40" t="n" s="4">
        <v>0</v>
      </c>
      <c r="W40" t="s" s="1"/>
      <c r="X40" t="s" s="1">
        <v>211</v>
      </c>
      <c r="Y40" t="n" s="8">
        <v>22600.0</v>
      </c>
      <c r="Z40" t="s" s="1">
        <v>105</v>
      </c>
      <c r="AA40" t="s" s="1">
        <v>204</v>
      </c>
      <c r="AB40" t="s" s="1"/>
      <c r="AC40" t="s" s="1"/>
      <c r="AD40" t="s" s="1">
        <v>6</v>
      </c>
    </row>
    <row r="41" spans="1:30">
      <c r="A41" t="n" s="4">
        <v>37</v>
      </c>
      <c r="B41" t="s" s="1">
        <v>98</v>
      </c>
      <c r="C41" t="s" s="5">
        <v>111</v>
      </c>
      <c r="D41" t="s" s="1">
        <v>55</v>
      </c>
      <c r="E41" t="s" s="1">
        <v>127</v>
      </c>
      <c r="F41" t="n" s="7">
        <v>45546.0</v>
      </c>
      <c r="G41" t="s" s="1"/>
      <c r="H41" t="n" s="7">
        <v>45546.0</v>
      </c>
      <c r="I41" t="n" s="4">
        <v>1</v>
      </c>
      <c r="J41" t="n" s="8">
        <v>1.0</v>
      </c>
      <c r="K41" t="n" s="8">
        <v>10260.0</v>
      </c>
      <c r="L41" t="n" s="8">
        <v>10260.0</v>
      </c>
      <c r="M41" t="n" s="8">
        <v>10260.0</v>
      </c>
      <c r="N41" t="n" s="8">
        <v>10260.0</v>
      </c>
      <c r="O41" t="s" s="5">
        <v>179</v>
      </c>
      <c r="P41" t="n" s="8">
        <v>0.0</v>
      </c>
      <c r="Q41" t="n" s="8">
        <v>0.0</v>
      </c>
      <c r="R41" t="s" s="1">
        <v>179</v>
      </c>
      <c r="S41" t="s" s="1">
        <v>40</v>
      </c>
      <c r="T41" s="9">
        <f>HYPERLINK("https://my.zakupivli.pro/remote/dispatcher/state_purchase_view/53240715")</f>
        <v/>
      </c>
      <c r="U41" t="s" s="1">
        <v>205</v>
      </c>
      <c r="V41" t="n" s="4">
        <v>0</v>
      </c>
      <c r="W41" t="s" s="1"/>
      <c r="X41" t="s" s="1">
        <v>214</v>
      </c>
      <c r="Y41" t="n" s="8">
        <v>10260.0</v>
      </c>
      <c r="Z41" t="s" s="1">
        <v>105</v>
      </c>
      <c r="AA41" t="s" s="1">
        <v>204</v>
      </c>
      <c r="AB41" t="s" s="1"/>
      <c r="AC41" t="s" s="1"/>
      <c r="AD41" t="s" s="1">
        <v>6</v>
      </c>
    </row>
    <row r="42" spans="1:30">
      <c r="A42" t="n" s="4">
        <v>38</v>
      </c>
      <c r="B42" t="s" s="1">
        <v>99</v>
      </c>
      <c r="C42" t="s" s="5">
        <v>149</v>
      </c>
      <c r="D42" t="s" s="1">
        <v>56</v>
      </c>
      <c r="E42" t="s" s="1">
        <v>127</v>
      </c>
      <c r="F42" t="n" s="7">
        <v>45547.0</v>
      </c>
      <c r="G42" t="s" s="1"/>
      <c r="H42" t="n" s="7">
        <v>45547.0</v>
      </c>
      <c r="I42" t="n" s="4">
        <v>1</v>
      </c>
      <c r="J42" t="n" s="8">
        <v>1.0</v>
      </c>
      <c r="K42" t="n" s="8">
        <v>36570.0</v>
      </c>
      <c r="L42" t="n" s="8">
        <v>36570.0</v>
      </c>
      <c r="M42" t="n" s="8">
        <v>36570.0</v>
      </c>
      <c r="N42" t="n" s="8">
        <v>36570.0</v>
      </c>
      <c r="O42" t="s" s="5">
        <v>154</v>
      </c>
      <c r="P42" t="n" s="8">
        <v>0.0</v>
      </c>
      <c r="Q42" t="n" s="8">
        <v>0.0</v>
      </c>
      <c r="R42" t="s" s="1">
        <v>154</v>
      </c>
      <c r="S42" t="s" s="1">
        <v>33</v>
      </c>
      <c r="T42" s="9">
        <f>HYPERLINK("https://my.zakupivli.pro/remote/dispatcher/state_purchase_view/53265443")</f>
        <v/>
      </c>
      <c r="U42" t="s" s="1">
        <v>203</v>
      </c>
      <c r="V42" t="n" s="4">
        <v>0</v>
      </c>
      <c r="W42" t="s" s="1"/>
      <c r="X42" t="s" s="1">
        <v>228</v>
      </c>
      <c r="Y42" t="n" s="8">
        <v>36570.0</v>
      </c>
      <c r="Z42" t="s" s="1">
        <v>105</v>
      </c>
      <c r="AA42" t="s" s="1">
        <v>204</v>
      </c>
      <c r="AB42" t="s" s="1"/>
      <c r="AC42" t="s" s="1"/>
      <c r="AD42" t="s" s="1">
        <v>6</v>
      </c>
    </row>
    <row r="43" spans="1:30">
      <c r="A43" t="n" s="4">
        <v>39</v>
      </c>
      <c r="B43" t="s" s="1">
        <v>101</v>
      </c>
      <c r="C43" t="s" s="5">
        <v>163</v>
      </c>
      <c r="D43" t="s" s="1">
        <v>49</v>
      </c>
      <c r="E43" t="s" s="1">
        <v>127</v>
      </c>
      <c r="F43" t="n" s="7">
        <v>45553.0</v>
      </c>
      <c r="G43" t="s" s="1"/>
      <c r="H43" t="n" s="7">
        <v>45553.0</v>
      </c>
      <c r="I43" t="n" s="4">
        <v>1</v>
      </c>
      <c r="J43" t="n" s="8">
        <v>1.0</v>
      </c>
      <c r="K43" t="n" s="8">
        <v>34355.0</v>
      </c>
      <c r="L43" t="n" s="8">
        <v>34355.0</v>
      </c>
      <c r="M43" t="n" s="8">
        <v>34355.0</v>
      </c>
      <c r="N43" t="n" s="8">
        <v>34355.0</v>
      </c>
      <c r="O43" t="s" s="5">
        <v>195</v>
      </c>
      <c r="P43" t="n" s="8">
        <v>0.0</v>
      </c>
      <c r="Q43" t="n" s="8">
        <v>0.0</v>
      </c>
      <c r="R43" t="s" s="1">
        <v>195</v>
      </c>
      <c r="S43" t="s" s="1">
        <v>19</v>
      </c>
      <c r="T43" s="9">
        <f>HYPERLINK("https://my.zakupivli.pro/remote/dispatcher/state_purchase_view/53400747")</f>
        <v/>
      </c>
      <c r="U43" t="s" s="1">
        <v>205</v>
      </c>
      <c r="V43" t="n" s="4">
        <v>0</v>
      </c>
      <c r="W43" t="s" s="1"/>
      <c r="X43" t="s" s="1">
        <v>4</v>
      </c>
      <c r="Y43" t="n" s="8">
        <v>34355.0</v>
      </c>
      <c r="Z43" t="s" s="1">
        <v>105</v>
      </c>
      <c r="AA43" t="s" s="1">
        <v>204</v>
      </c>
      <c r="AB43" t="s" s="1"/>
      <c r="AC43" t="s" s="1"/>
      <c r="AD43" t="s" s="1">
        <v>6</v>
      </c>
    </row>
    <row r="44" spans="1:30">
      <c r="A44" t="n" s="4">
        <v>40</v>
      </c>
      <c r="B44" t="s" s="1">
        <v>102</v>
      </c>
      <c r="C44" t="s" s="5">
        <v>160</v>
      </c>
      <c r="D44" t="s" s="1">
        <v>47</v>
      </c>
      <c r="E44" t="s" s="1">
        <v>127</v>
      </c>
      <c r="F44" t="n" s="7">
        <v>45555.0</v>
      </c>
      <c r="G44" t="s" s="1"/>
      <c r="H44" t="n" s="7">
        <v>45555.0</v>
      </c>
      <c r="I44" t="n" s="4">
        <v>1</v>
      </c>
      <c r="J44" t="n" s="8">
        <v>1.0</v>
      </c>
      <c r="K44" t="n" s="8">
        <v>30000.0</v>
      </c>
      <c r="L44" t="n" s="8">
        <v>30000.0</v>
      </c>
      <c r="M44" t="n" s="8">
        <v>30000.0</v>
      </c>
      <c r="N44" t="n" s="8">
        <v>30000.0</v>
      </c>
      <c r="O44" t="s" s="5">
        <v>193</v>
      </c>
      <c r="P44" t="n" s="8">
        <v>0.0</v>
      </c>
      <c r="Q44" t="n" s="8">
        <v>0.0</v>
      </c>
      <c r="R44" t="s" s="1">
        <v>193</v>
      </c>
      <c r="S44" t="s" s="1">
        <v>36</v>
      </c>
      <c r="T44" s="9">
        <f>HYPERLINK("https://my.zakupivli.pro/remote/dispatcher/state_purchase_view/53467007")</f>
        <v/>
      </c>
      <c r="U44" t="s" s="1">
        <v>205</v>
      </c>
      <c r="V44" t="n" s="4">
        <v>0</v>
      </c>
      <c r="W44" t="s" s="1"/>
      <c r="X44" t="s" s="1">
        <v>212</v>
      </c>
      <c r="Y44" t="n" s="8">
        <v>30000.0</v>
      </c>
      <c r="Z44" t="s" s="1">
        <v>105</v>
      </c>
      <c r="AA44" t="s" s="1">
        <v>204</v>
      </c>
      <c r="AB44" t="s" s="1"/>
      <c r="AC44" t="s" s="1"/>
      <c r="AD44" t="s" s="1">
        <v>6</v>
      </c>
    </row>
    <row r="45" spans="1:30">
      <c r="A45" t="n" s="4">
        <v>41</v>
      </c>
      <c r="B45" t="s" s="1">
        <v>103</v>
      </c>
      <c r="C45" t="s" s="5">
        <v>124</v>
      </c>
      <c r="D45" t="s" s="1">
        <v>58</v>
      </c>
      <c r="E45" t="s" s="1">
        <v>127</v>
      </c>
      <c r="F45" t="n" s="7">
        <v>45558.0</v>
      </c>
      <c r="G45" t="s" s="1"/>
      <c r="H45" t="n" s="7">
        <v>45558.0</v>
      </c>
      <c r="I45" t="n" s="4">
        <v>1</v>
      </c>
      <c r="J45" t="n" s="8">
        <v>1.0</v>
      </c>
      <c r="K45" t="n" s="8">
        <v>7650.0</v>
      </c>
      <c r="L45" t="n" s="8">
        <v>7650.0</v>
      </c>
      <c r="M45" t="n" s="8">
        <v>7650.0</v>
      </c>
      <c r="N45" t="n" s="8">
        <v>7650.0</v>
      </c>
      <c r="O45" t="s" s="5">
        <v>188</v>
      </c>
      <c r="P45" t="n" s="8">
        <v>0.0</v>
      </c>
      <c r="Q45" t="n" s="8">
        <v>0.0</v>
      </c>
      <c r="R45" t="s" s="1">
        <v>188</v>
      </c>
      <c r="S45" t="s" s="1">
        <v>24</v>
      </c>
      <c r="T45" s="9">
        <f>HYPERLINK("https://my.zakupivli.pro/remote/dispatcher/state_purchase_view/53491108")</f>
        <v/>
      </c>
      <c r="U45" t="s" s="1">
        <v>205</v>
      </c>
      <c r="V45" t="n" s="4">
        <v>0</v>
      </c>
      <c r="W45" t="s" s="1"/>
      <c r="X45" t="s" s="1">
        <v>1</v>
      </c>
      <c r="Y45" t="n" s="8">
        <v>7650.0</v>
      </c>
      <c r="Z45" t="s" s="1">
        <v>105</v>
      </c>
      <c r="AA45" t="s" s="1">
        <v>204</v>
      </c>
      <c r="AB45" t="s" s="1"/>
      <c r="AC45" t="s" s="1"/>
      <c r="AD45" t="s" s="1">
        <v>6</v>
      </c>
    </row>
    <row r="46" spans="1:30">
      <c r="A46" t="n" s="4">
        <v>42</v>
      </c>
      <c r="B46" t="s" s="1">
        <v>104</v>
      </c>
      <c r="C46" t="s" s="5">
        <v>158</v>
      </c>
      <c r="D46" t="s" s="1">
        <v>57</v>
      </c>
      <c r="E46" t="s" s="1">
        <v>127</v>
      </c>
      <c r="F46" t="n" s="7">
        <v>45561.0</v>
      </c>
      <c r="G46" t="s" s="1"/>
      <c r="H46" t="n" s="7">
        <v>45561.0</v>
      </c>
      <c r="I46" t="n" s="4">
        <v>1</v>
      </c>
      <c r="J46" t="n" s="8">
        <v>1.0</v>
      </c>
      <c r="K46" t="n" s="8">
        <v>702.0</v>
      </c>
      <c r="L46" t="n" s="8">
        <v>702.0</v>
      </c>
      <c r="M46" t="n" s="8">
        <v>702.0</v>
      </c>
      <c r="N46" t="n" s="8">
        <v>702.0</v>
      </c>
      <c r="O46" t="s" s="5">
        <v>181</v>
      </c>
      <c r="P46" t="n" s="8">
        <v>0.0</v>
      </c>
      <c r="Q46" t="n" s="8">
        <v>0.0</v>
      </c>
      <c r="R46" t="s" s="1">
        <v>181</v>
      </c>
      <c r="S46" t="s" s="1">
        <v>38</v>
      </c>
      <c r="T46" s="9">
        <f>HYPERLINK("https://my.zakupivli.pro/remote/dispatcher/state_purchase_view/53595874")</f>
        <v/>
      </c>
      <c r="U46" t="s" s="1">
        <v>205</v>
      </c>
      <c r="V46" t="n" s="4">
        <v>0</v>
      </c>
      <c r="W46" t="s" s="1"/>
      <c r="X46" t="s" s="1">
        <v>217</v>
      </c>
      <c r="Y46" t="n" s="8">
        <v>702.0</v>
      </c>
      <c r="Z46" t="s" s="1">
        <v>105</v>
      </c>
      <c r="AA46" t="s" s="1">
        <v>204</v>
      </c>
      <c r="AB46" t="s" s="1"/>
      <c r="AC46" t="s" s="1"/>
      <c r="AD46" t="s" s="1">
        <v>6</v>
      </c>
    </row>
    <row r="47" spans="1:30">
      <c r="A47" t="s" s="1">
        <v>129</v>
      </c>
    </row>
  </sheetData>
  <autoFilter ref="A4:AD46"/>
  <hyperlinks>
    <hyperlink display="mailto:report-feedback@zakupivli.pro" ref="A2" r:id="rId1"/>
    <hyperlink display="https://my.zakupivli.pro/remote/dispatcher/state_purchase_lot_view/1388373" ref="T5" r:id="rId2"/>
    <hyperlink display="https://my.zakupivli.pro/remote/dispatcher/state_purchase_view/51916179" ref="T6" r:id="rId3"/>
    <hyperlink display="https://my.zakupivli.pro/remote/dispatcher/state_purchase_view/51917439" ref="T7" r:id="rId4"/>
    <hyperlink display="https://my.zakupivli.pro/remote/dispatcher/state_purchase_view/51918087" ref="T8" r:id="rId5"/>
    <hyperlink display="https://my.zakupivli.pro/remote/dispatcher/state_purchase_view/51919853" ref="T9" r:id="rId6"/>
    <hyperlink display="https://my.zakupivli.pro/remote/dispatcher/state_purchase_view/51920031" ref="T10" r:id="rId7"/>
    <hyperlink display="https://my.zakupivli.pro/remote/dispatcher/state_purchase_view/52043478" ref="T11" r:id="rId8"/>
    <hyperlink display="https://my.zakupivli.pro/remote/dispatcher/state_purchase_view/52304387" ref="T12" r:id="rId9"/>
    <hyperlink display="https://my.zakupivli.pro/remote/dispatcher/state_purchase_view/52431741" ref="T13" r:id="rId10"/>
    <hyperlink display="https://my.zakupivli.pro/remote/dispatcher/state_purchase_view/52431971" ref="T14" r:id="rId11"/>
    <hyperlink display="https://my.zakupivli.pro/remote/dispatcher/state_purchase_view/52432186" ref="T15" r:id="rId12"/>
    <hyperlink display="https://my.zakupivli.pro/remote/dispatcher/state_purchase_view/52457650" ref="T16" r:id="rId13"/>
    <hyperlink display="https://my.zakupivli.pro/remote/dispatcher/state_purchase_view/52458401" ref="T17" r:id="rId14"/>
    <hyperlink display="https://my.zakupivli.pro/remote/dispatcher/state_purchase_view/52458621" ref="T18" r:id="rId15"/>
    <hyperlink display="https://my.zakupivli.pro/remote/dispatcher/state_purchase_view/52458759" ref="T19" r:id="rId16"/>
    <hyperlink display="https://my.zakupivli.pro/remote/dispatcher/state_purchase_view/52459218" ref="T20" r:id="rId17"/>
    <hyperlink display="https://my.zakupivli.pro/remote/dispatcher/state_purchase_view/52459315" ref="T21" r:id="rId18"/>
    <hyperlink display="https://my.zakupivli.pro/remote/dispatcher/state_purchase_view/52459747" ref="T22" r:id="rId19"/>
    <hyperlink display="https://my.zakupivli.pro/remote/dispatcher/state_purchase_view/52459909" ref="T23" r:id="rId20"/>
    <hyperlink display="https://my.zakupivli.pro/remote/dispatcher/state_purchase_view/52460023" ref="T24" r:id="rId21"/>
    <hyperlink display="https://my.zakupivli.pro/remote/dispatcher/state_purchase_view/52465069" ref="T25" r:id="rId22"/>
    <hyperlink display="https://my.zakupivli.pro/remote/dispatcher/state_purchase_view/52467310" ref="T26" r:id="rId23"/>
    <hyperlink display="https://my.zakupivli.pro/remote/dispatcher/state_purchase_view/52467587" ref="T27" r:id="rId24"/>
    <hyperlink display="https://my.zakupivli.pro/remote/dispatcher/state_purchase_view/52467785" ref="T28" r:id="rId25"/>
    <hyperlink display="https://my.zakupivli.pro/remote/dispatcher/state_purchase_view/52690179" ref="T29" r:id="rId26"/>
    <hyperlink display="https://my.zakupivli.pro/remote/dispatcher/state_purchase_view/52690613" ref="T30" r:id="rId27"/>
    <hyperlink display="https://my.zakupivli.pro/remote/dispatcher/state_purchase_view/52767303" ref="T31" r:id="rId28"/>
    <hyperlink display="https://my.zakupivli.pro/remote/dispatcher/state_purchase_view/52829097" ref="T32" r:id="rId29"/>
    <hyperlink display="https://my.zakupivli.pro/remote/dispatcher/state_purchase_view/52906054" ref="T33" r:id="rId30"/>
    <hyperlink display="https://my.zakupivli.pro/remote/dispatcher/state_purchase_view/52906223" ref="T34" r:id="rId31"/>
    <hyperlink display="https://my.zakupivli.pro/remote/dispatcher/state_purchase_view/52907036" ref="T35" r:id="rId32"/>
    <hyperlink display="https://my.zakupivli.pro/remote/dispatcher/state_purchase_view/53044527" ref="T36" r:id="rId33"/>
    <hyperlink display="https://my.zakupivli.pro/remote/dispatcher/state_purchase_view/53044833" ref="T37" r:id="rId34"/>
    <hyperlink display="https://my.zakupivli.pro/remote/dispatcher/state_purchase_view/53052844" ref="T38" r:id="rId35"/>
    <hyperlink display="https://my.zakupivli.pro/remote/dispatcher/state_purchase_view/53199664" ref="T39" r:id="rId36"/>
    <hyperlink display="https://my.zakupivli.pro/remote/dispatcher/state_purchase_view/53240569" ref="T40" r:id="rId37"/>
    <hyperlink display="https://my.zakupivli.pro/remote/dispatcher/state_purchase_view/53240715" ref="T41" r:id="rId38"/>
    <hyperlink display="https://my.zakupivli.pro/remote/dispatcher/state_purchase_view/53265443" ref="T42" r:id="rId39"/>
    <hyperlink display="https://my.zakupivli.pro/remote/dispatcher/state_purchase_view/53400747" ref="T43" r:id="rId40"/>
    <hyperlink display="https://my.zakupivli.pro/remote/dispatcher/state_purchase_view/53467007" ref="T44" r:id="rId41"/>
    <hyperlink display="https://my.zakupivli.pro/remote/dispatcher/state_purchase_view/53491108" ref="T45" r:id="rId42"/>
    <hyperlink display="https://my.zakupivli.pro/remote/dispatcher/state_purchase_view/53595874" ref="T46" r:id="rId43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2024-10-01T09:38:21Z</dcterms:created>
  <dcterms:modified xmlns:dcterms="http://purl.org/dc/terms/" xmlns:xsi="http://www.w3.org/2001/XMLSchema-instance" xsi:type="dcterms:W3CDTF">2024-10-01T09:38:21Z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